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แบบฟอร์ม 4" sheetId="1" r:id="rId1"/>
    <sheet name="พันธกิจงานประจำ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<sst xmlns="http://schemas.openxmlformats.org/spreadsheetml/2006/main" count="76" uniqueCount="67">
  <si>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ตัวชี้วัด</t>
  </si>
  <si>
    <t>เป้า </t>
  </si>
  <si>
    <t>น้ำหนัก</t>
  </si>
  <si>
    <t>หมาย </t>
  </si>
  <si>
    <t>(ร้อยละ)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</si>
  <si>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</si>
  <si>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t>ตัวชี้วัดที่ 10 ร้อยละการบรรลุตัวชี้วัดตามพันธกิจของคปสอ. 6 ตัวชี้วัด</t>
  </si>
  <si>
    <r>
      <t>มิติที่ 2</t>
    </r>
    <r>
      <rPr>
        <sz val="14"/>
        <rFont val="TH SarabunPSK"/>
        <family val="2"/>
      </rPr>
      <t>   มิติด้านคุณภาพการให้บริการ</t>
    </r>
  </si>
  <si>
    <t xml:space="preserve"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</si>
  <si>
    <t>ระดับ 5</t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</si>
  <si>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</t>
  </si>
  <si>
    <t xml:space="preserve">  ตัวชี้วัดที่ 6.2 ระดับความสำเร็จของการดำเนินงานทีมหมอครอบครัว</t>
  </si>
  <si>
    <t xml:space="preserve">   ตัวชี้วัดที่ 6.3 ร้อยละของตำบล
ที่มีสุขศาลาผ่านเกณฑ์ของการพัฒนาคุณภาพมาตรฐานสุขภาพ
</t>
  </si>
  <si>
    <r>
      <t>มิติที่ 3</t>
    </r>
    <r>
      <rPr>
        <sz val="14"/>
        <rFont val="TH SarabunPSK"/>
        <family val="2"/>
      </rPr>
      <t>   มิติด้านประสิทธิภาพของการปฏิบัติราชการ</t>
    </r>
  </si>
  <si>
    <t xml:space="preserve"> </t>
  </si>
  <si>
    <t xml:space="preserve">ตัวชี้วัดที่ 2 ร้อยละเฉลี่ยถ่วงน้ำหนัก
ในการลดโรคที่เป็นปัญหาสำคัญ 
</t>
  </si>
  <si>
    <t xml:space="preserve">   ตัวชี้วัดที่ 2.2 ระดับความสำเร็จของอำเภอที่มีการดำเนินงานลดปัญหา
โรคไม่ติดต่อเรื้อรัง ได้แก่ โรคเบาหวาน โรคความดันโลหิตสูง โรคหัวใจและหลอดเลือดสมอง</t>
  </si>
  <si>
    <t xml:space="preserve">ตัวชี้วัดที่ 2.3 ระดับความสำเร็จ
ในการดำเนินงานป้องกันควบคุมวัณโรค 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</si>
  <si>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</si>
  <si>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ในระดับ 5</t>
  </si>
  <si>
    <t xml:space="preserve">ตัวชี้วัดที่ 5 ระดับความสำเร็จ
ในการดำเนินงานป้องกันควบคุมโรค Area Base </t>
  </si>
  <si>
    <r>
      <t>มิติที่ 4</t>
    </r>
    <r>
      <rPr>
        <sz val="14"/>
        <rFont val="TH SarabunPSK"/>
        <family val="2"/>
      </rPr>
      <t>   มิติด้านการพัฒนาองค์กร</t>
    </r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</si>
  <si>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</t>
  </si>
  <si>
    <t>ตัวชี้วัดที่ 8 ระดับความสำเร็จของระบบบริหารจัดการที่มีธรรมาภิบาล   มีความเป็นเลิศและทันสมัย</t>
  </si>
  <si>
    <t>ตัวชี้วัดที่ 8.1 ระดับความสำเร็จของหน่วยงานในสังกัดกระทรวงสาธารณสุขผ่านเกณฑ์การประเมิน ITA</t>
  </si>
  <si>
    <t>ตัวชี้วัดที่ 8.2 ระดับความสำเร็จในการพัฒนาระบบสุขภาพอำเภอDHS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</si>
  <si>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</t>
  </si>
  <si>
    <t xml:space="preserve">ตัวชี้วัดที่ 8.4 ระดับความสำเร็จของการจัดการความรู้ของหน่วยบริการและภาคีเครือข่าย </t>
  </si>
  <si>
    <t>รวม</t>
  </si>
  <si>
    <t>ระดับค่าคะแนน</t>
  </si>
  <si>
    <t>ค่าคะแนนXน้ำหนัก</t>
  </si>
  <si>
    <t>ร้อยละ(KPI/</t>
  </si>
  <si>
    <t>ผลการดำเนินงาน</t>
  </si>
  <si>
    <t>จำนวนเป้าหมาย</t>
  </si>
  <si>
    <t>ร้อยละ</t>
  </si>
  <si>
    <t>ผลงาน</t>
  </si>
  <si>
    <t>≥90</t>
  </si>
  <si>
    <t>≥80</t>
  </si>
  <si>
    <t>≥30</t>
  </si>
  <si>
    <t>เกณฑ์ประเมิน</t>
  </si>
  <si>
    <t>เป้าหมาย</t>
  </si>
  <si>
    <t>ร้อยละ/ระดับ</t>
  </si>
  <si>
    <t>แปลผล</t>
  </si>
  <si>
    <t>ผ่าน/ไม่ผ่าน</t>
  </si>
  <si>
    <t>10.1อัตราตายของทารกแรกเกิด อายุน้อยกว่าหรือเท่ากับ 28 วัน ต่อ 1,000 ทารกแรกเกิด</t>
  </si>
  <si>
    <t>&lt;ร้อยละ 4</t>
  </si>
  <si>
    <t>&lt;ร้อยละ 20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</si>
  <si>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</si>
  <si>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10.4ร้อยละของผู้ป่วยนอกได้รับบริการการแพทย์แผนไทยและการแพทย์ทางเลือกที่ได้มาตรฐาน</t>
  </si>
  <si>
    <t>&gt;ร้อยละ18.5</t>
  </si>
  <si>
    <t xml:space="preserve">10.5 ร้อยละของหน่วยงานในจังหวัดมีระบบควบคุมภายในที่ได้มาตรฐาน ตาม สตง.กำหนด </t>
  </si>
  <si>
    <t>ร้อยละ 100</t>
  </si>
  <si>
    <t>10.6 ร้อยละของหน่วยบริการที่ประสบภาวะวิกฤตทางการเงิน</t>
  </si>
  <si>
    <t>ร้อยละ 10</t>
  </si>
  <si>
    <t>ร้อยละ 80</t>
  </si>
  <si>
    <t>10.2อัตราส่วนการตายมารดาไทยต่อการเกิดมีชีพแสนคน</t>
  </si>
  <si>
    <t>สรุปผลการผ่านเกณฑ์ตัวชี้วัดที่ 10</t>
  </si>
  <si>
    <t>ทั้งหมด 6 ตัวชี้วัด</t>
  </si>
  <si>
    <t xml:space="preserve">ตัวชี้วัดที่ 10 ร้อยละการบรรลุตัวชี้วัดตามพันธกิจของ คปสอ. </t>
  </si>
  <si>
    <t xml:space="preserve">   ตัวชี้วัดที่ 2.1 ระดับความสำเร็จ
ของอำเภอที่มีการดำเนินงานลดปัญหาโรคพยาธิใบไม้ตับและมะเร็งท่อน้ำดี</t>
  </si>
  <si>
    <t>แบบฟอร์มที่ 4 แบบรายงานผลการดำเนินงานตามกรอบการประเมินผลคำรับรองการปฏิบัติราชการ 
หน่วยงานในสังกัดสำนักงานสาธารณสุขจังหวัดกาฬสินธุ์ปีงบประมาณ 2560</t>
  </si>
  <si>
    <t>ผ่าน</t>
  </si>
  <si>
    <t>จำนวนตัวชี้วัดที่ผ่านเกณฑ์......6.............</t>
  </si>
  <si>
    <t>ร้อยละ......100.....</t>
  </si>
  <si>
    <t>ระดับคะแนน 5</t>
  </si>
  <si>
    <t xml:space="preserve">ตัวชี้วัดที่ 1 ร้อยละของตำบลที่มีระดับความสำเร็จในการสร้างความเข้มแข็งในการส่งเสริมสุขภาพทุกกลุ่มวัยแบบบูรณาการในระดับ 5 
</t>
  </si>
  <si>
    <t xml:space="preserve">ตัวชี้วัดที่ 9 ร้อยละของหมู่บ้านต้นแบบที่มีระดับความสำเร็จ       ในการจัดการสุขภาพชุมชนเข้มแข็ง ให้ประชาชนดูแลสุขภาพตนเอง    ตามแนวทางหมู่บ้าน 3 ดีวิถีกาฬสินธุ์ ในระดับ 5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</si>
</sst>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0.0"/>
    <numFmt numFmtId="202" formatCode="0.00000"/>
    <numFmt numFmtId="203" formatCode="0.0000"/>
    <numFmt numFmtId="204" formatCode="0.000"/>
    <numFmt numFmtId="205" formatCode="0.0000000"/>
    <numFmt numFmtId="206" formatCode="0.00000000"/>
    <numFmt numFmtId="207" formatCode="0.000000000"/>
    <numFmt numFmtId="208" formatCode="0.00000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i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i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left" vertical="top" wrapText="1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2" fontId="55" fillId="0" borderId="12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9" fillId="13" borderId="13" xfId="0" applyFont="1" applyFill="1" applyBorder="1" applyAlignment="1">
      <alignment horizontal="center" vertical="top"/>
    </xf>
    <xf numFmtId="0" fontId="55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2" fontId="53" fillId="0" borderId="12" xfId="0" applyNumberFormat="1" applyFont="1" applyBorder="1" applyAlignment="1">
      <alignment vertical="center" wrapText="1"/>
    </xf>
    <xf numFmtId="0" fontId="53" fillId="3" borderId="12" xfId="0" applyFont="1" applyFill="1" applyBorder="1" applyAlignment="1">
      <alignment vertical="center" wrapText="1"/>
    </xf>
    <xf numFmtId="0" fontId="53" fillId="3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55" fillId="0" borderId="12" xfId="0" applyFont="1" applyBorder="1" applyAlignment="1">
      <alignment/>
    </xf>
    <xf numFmtId="3" fontId="52" fillId="0" borderId="12" xfId="0" applyNumberFormat="1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top"/>
    </xf>
    <xf numFmtId="3" fontId="57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1" fontId="55" fillId="0" borderId="12" xfId="0" applyNumberFormat="1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top"/>
    </xf>
    <xf numFmtId="0" fontId="55" fillId="13" borderId="12" xfId="0" applyFont="1" applyFill="1" applyBorder="1" applyAlignment="1">
      <alignment horizontal="center" vertical="top"/>
    </xf>
    <xf numFmtId="2" fontId="6" fillId="13" borderId="12" xfId="0" applyNumberFormat="1" applyFont="1" applyFill="1" applyBorder="1" applyAlignment="1">
      <alignment horizontal="center" vertical="top"/>
    </xf>
    <xf numFmtId="0" fontId="5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0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F8" sqref="F8"/>
    </sheetView>
  </sheetViews>
  <sheetFormatPr defaultColWidth="7.57421875" defaultRowHeight="15"/>
  <cols>
    <col min="1" max="1" width="36.421875" style="11" customWidth="1"/>
    <col min="2" max="2" width="6.421875" style="18" customWidth="1"/>
    <col min="3" max="3" width="7.28125" style="18" customWidth="1"/>
    <col min="4" max="4" width="12.00390625" style="18" customWidth="1"/>
    <col min="5" max="8" width="9.00390625" style="18" customWidth="1"/>
    <col min="9" max="9" width="10.7109375" style="18" customWidth="1"/>
    <col min="10" max="245" width="9.00390625" style="1" customWidth="1"/>
    <col min="246" max="246" width="36.421875" style="1" customWidth="1"/>
    <col min="247" max="247" width="6.421875" style="1" customWidth="1"/>
    <col min="248" max="248" width="7.28125" style="1" customWidth="1"/>
    <col min="249" max="249" width="7.57421875" style="1" customWidth="1"/>
    <col min="250" max="250" width="6.421875" style="1" customWidth="1"/>
    <col min="251" max="251" width="8.421875" style="1" customWidth="1"/>
    <col min="252" max="252" width="7.57421875" style="1" customWidth="1"/>
    <col min="253" max="253" width="7.00390625" style="1" customWidth="1"/>
    <col min="254" max="254" width="6.57421875" style="1" customWidth="1"/>
    <col min="255" max="16384" width="7.57421875" style="1" customWidth="1"/>
  </cols>
  <sheetData>
    <row r="1" spans="1:9" ht="51" customHeight="1">
      <c r="A1" s="57" t="s">
        <v>60</v>
      </c>
      <c r="B1" s="58"/>
      <c r="C1" s="58"/>
      <c r="D1" s="58"/>
      <c r="E1" s="58"/>
      <c r="F1" s="58"/>
      <c r="G1" s="58"/>
      <c r="H1" s="58"/>
      <c r="I1" s="58"/>
    </row>
    <row r="2" spans="1:9" ht="23.25" customHeight="1">
      <c r="A2" s="2" t="s">
        <v>0</v>
      </c>
      <c r="B2" s="14" t="s">
        <v>1</v>
      </c>
      <c r="C2" s="14" t="s">
        <v>2</v>
      </c>
      <c r="D2" s="56" t="s">
        <v>32</v>
      </c>
      <c r="E2" s="56"/>
      <c r="F2" s="56"/>
      <c r="G2" s="55" t="s">
        <v>29</v>
      </c>
      <c r="H2" s="55" t="s">
        <v>30</v>
      </c>
      <c r="I2" s="55" t="s">
        <v>31</v>
      </c>
    </row>
    <row r="3" spans="1:9" ht="23.25" customHeight="1">
      <c r="A3" s="3"/>
      <c r="B3" s="15" t="s">
        <v>3</v>
      </c>
      <c r="C3" s="15" t="s">
        <v>4</v>
      </c>
      <c r="D3" s="13" t="s">
        <v>33</v>
      </c>
      <c r="E3" s="19" t="s">
        <v>35</v>
      </c>
      <c r="F3" s="13" t="s">
        <v>34</v>
      </c>
      <c r="G3" s="55"/>
      <c r="H3" s="55"/>
      <c r="I3" s="55"/>
    </row>
    <row r="4" spans="1:9" ht="23.25" customHeight="1">
      <c r="A4" s="4" t="s">
        <v>5</v>
      </c>
      <c r="B4" s="12"/>
      <c r="C4" s="20">
        <f>C5+C6</f>
        <v>20</v>
      </c>
      <c r="D4" s="12"/>
      <c r="E4" s="12"/>
      <c r="F4" s="12"/>
      <c r="G4" s="12"/>
      <c r="H4" s="12">
        <f>H5+H6</f>
        <v>20</v>
      </c>
      <c r="I4" s="40">
        <f>H4*100/C4</f>
        <v>100</v>
      </c>
    </row>
    <row r="5" spans="1:13" ht="81.75" customHeight="1">
      <c r="A5" s="5" t="s">
        <v>66</v>
      </c>
      <c r="B5" s="17" t="s">
        <v>37</v>
      </c>
      <c r="C5" s="23">
        <v>10</v>
      </c>
      <c r="D5" s="21">
        <v>11</v>
      </c>
      <c r="E5" s="21">
        <v>11</v>
      </c>
      <c r="F5" s="22">
        <f>E5*100/D5</f>
        <v>100</v>
      </c>
      <c r="G5" s="13">
        <v>5</v>
      </c>
      <c r="H5" s="21">
        <f>G5*C5/5</f>
        <v>10</v>
      </c>
      <c r="I5" s="41">
        <f aca="true" t="shared" si="0" ref="I5:I28">H5*100/C5</f>
        <v>100</v>
      </c>
      <c r="J5"/>
      <c r="K5"/>
      <c r="L5"/>
      <c r="M5"/>
    </row>
    <row r="6" spans="1:13" ht="37.5">
      <c r="A6" s="5" t="s">
        <v>6</v>
      </c>
      <c r="B6" s="17" t="s">
        <v>37</v>
      </c>
      <c r="C6" s="23">
        <v>10</v>
      </c>
      <c r="D6" s="22">
        <v>6</v>
      </c>
      <c r="E6" s="22">
        <v>6</v>
      </c>
      <c r="F6" s="21">
        <f>E6*100/D6</f>
        <v>100</v>
      </c>
      <c r="G6" s="13">
        <v>5</v>
      </c>
      <c r="H6" s="21">
        <f>G6*C6/5</f>
        <v>10</v>
      </c>
      <c r="I6" s="41">
        <f t="shared" si="0"/>
        <v>100</v>
      </c>
      <c r="J6" s="6"/>
      <c r="K6" s="6"/>
      <c r="L6" s="6"/>
      <c r="M6" s="6"/>
    </row>
    <row r="7" spans="1:9" ht="21.75">
      <c r="A7" s="7" t="s">
        <v>7</v>
      </c>
      <c r="B7" s="12"/>
      <c r="C7" s="24">
        <f>C8</f>
        <v>13</v>
      </c>
      <c r="D7" s="12"/>
      <c r="E7" s="12"/>
      <c r="F7" s="12"/>
      <c r="G7" s="12">
        <f>G8</f>
        <v>12</v>
      </c>
      <c r="H7" s="12">
        <f>H8</f>
        <v>10</v>
      </c>
      <c r="I7" s="40">
        <f t="shared" si="0"/>
        <v>76.92307692307692</v>
      </c>
    </row>
    <row r="8" spans="1:9" ht="75">
      <c r="A8" s="5" t="s">
        <v>8</v>
      </c>
      <c r="B8" s="17">
        <v>5</v>
      </c>
      <c r="C8" s="23">
        <f>SUM(C9:C11)</f>
        <v>13</v>
      </c>
      <c r="D8" s="13"/>
      <c r="E8" s="13"/>
      <c r="F8" s="13" t="e">
        <f>E8*100/D8</f>
        <v>#DIV/0!</v>
      </c>
      <c r="G8" s="13">
        <f>SUM(G9:G11)</f>
        <v>12</v>
      </c>
      <c r="H8" s="21">
        <f>SUM(H9:H11)</f>
        <v>10</v>
      </c>
      <c r="I8" s="41">
        <f t="shared" si="0"/>
        <v>76.92307692307692</v>
      </c>
    </row>
    <row r="9" spans="1:9" ht="56.25">
      <c r="A9" s="5" t="s">
        <v>10</v>
      </c>
      <c r="B9" s="16">
        <v>5</v>
      </c>
      <c r="C9" s="23">
        <v>5</v>
      </c>
      <c r="D9" s="13">
        <v>5</v>
      </c>
      <c r="E9" s="13">
        <v>3</v>
      </c>
      <c r="F9" s="13">
        <f aca="true" t="shared" si="1" ref="F9:F27">E9*100/D9</f>
        <v>60</v>
      </c>
      <c r="G9" s="13">
        <v>3</v>
      </c>
      <c r="H9" s="21">
        <f>G9*C9/5</f>
        <v>3</v>
      </c>
      <c r="I9" s="41">
        <f t="shared" si="0"/>
        <v>60</v>
      </c>
    </row>
    <row r="10" spans="1:9" ht="37.5">
      <c r="A10" s="5" t="s">
        <v>11</v>
      </c>
      <c r="B10" s="16">
        <v>5</v>
      </c>
      <c r="C10" s="23">
        <v>5</v>
      </c>
      <c r="D10" s="13">
        <v>29</v>
      </c>
      <c r="E10" s="13">
        <v>24</v>
      </c>
      <c r="F10" s="60">
        <f t="shared" si="1"/>
        <v>82.75862068965517</v>
      </c>
      <c r="G10" s="13">
        <v>4</v>
      </c>
      <c r="H10" s="21">
        <f>G10*C10/5</f>
        <v>4</v>
      </c>
      <c r="I10" s="41">
        <f t="shared" si="0"/>
        <v>80</v>
      </c>
    </row>
    <row r="11" spans="1:9" ht="60.75" customHeight="1">
      <c r="A11" s="5" t="s">
        <v>12</v>
      </c>
      <c r="B11" s="16" t="s">
        <v>36</v>
      </c>
      <c r="C11" s="23">
        <v>3</v>
      </c>
      <c r="D11" s="13">
        <v>5</v>
      </c>
      <c r="E11" s="13">
        <v>5</v>
      </c>
      <c r="F11" s="13">
        <f t="shared" si="1"/>
        <v>100</v>
      </c>
      <c r="G11" s="13">
        <v>5</v>
      </c>
      <c r="H11" s="21">
        <f>G11*C11/5</f>
        <v>3</v>
      </c>
      <c r="I11" s="41">
        <f t="shared" si="0"/>
        <v>100</v>
      </c>
    </row>
    <row r="12" spans="1:9" ht="23.25" customHeight="1">
      <c r="A12" s="7" t="s">
        <v>13</v>
      </c>
      <c r="B12" s="12" t="s">
        <v>14</v>
      </c>
      <c r="C12" s="24">
        <f>SUM(C13:C14)</f>
        <v>47</v>
      </c>
      <c r="D12" s="24"/>
      <c r="E12" s="24"/>
      <c r="F12" s="24"/>
      <c r="G12" s="24"/>
      <c r="H12" s="24">
        <f>SUM(H13:H14)</f>
        <v>41</v>
      </c>
      <c r="I12" s="40">
        <f t="shared" si="0"/>
        <v>87.23404255319149</v>
      </c>
    </row>
    <row r="13" spans="1:9" ht="65.25" customHeight="1">
      <c r="A13" s="5" t="s">
        <v>65</v>
      </c>
      <c r="B13" s="17" t="s">
        <v>38</v>
      </c>
      <c r="C13" s="23">
        <v>12</v>
      </c>
      <c r="D13" s="13">
        <v>10</v>
      </c>
      <c r="E13" s="13">
        <v>9</v>
      </c>
      <c r="F13" s="13">
        <f t="shared" si="1"/>
        <v>90</v>
      </c>
      <c r="G13" s="13">
        <v>5</v>
      </c>
      <c r="H13" s="21">
        <f>G13*C13/5</f>
        <v>12</v>
      </c>
      <c r="I13" s="41">
        <f t="shared" si="0"/>
        <v>100</v>
      </c>
    </row>
    <row r="14" spans="1:9" ht="48.75" customHeight="1">
      <c r="A14" s="8" t="s">
        <v>15</v>
      </c>
      <c r="B14" s="17">
        <v>5</v>
      </c>
      <c r="C14" s="25">
        <f>SUM(C15:C20)</f>
        <v>35</v>
      </c>
      <c r="D14" s="25"/>
      <c r="E14" s="25"/>
      <c r="F14" s="25"/>
      <c r="G14" s="25"/>
      <c r="H14" s="25">
        <f>SUM(H15:H20)</f>
        <v>29</v>
      </c>
      <c r="I14" s="51">
        <f t="shared" si="0"/>
        <v>82.85714285714286</v>
      </c>
    </row>
    <row r="15" spans="1:9" ht="66" customHeight="1">
      <c r="A15" s="10" t="s">
        <v>59</v>
      </c>
      <c r="B15" s="16">
        <v>5</v>
      </c>
      <c r="C15" s="23">
        <v>5</v>
      </c>
      <c r="D15" s="13">
        <v>100</v>
      </c>
      <c r="E15" s="13">
        <v>90</v>
      </c>
      <c r="F15" s="13">
        <f t="shared" si="1"/>
        <v>90</v>
      </c>
      <c r="G15" s="13">
        <v>5</v>
      </c>
      <c r="H15" s="21">
        <f aca="true" t="shared" si="2" ref="H15:H20">G15*C15/5</f>
        <v>5</v>
      </c>
      <c r="I15" s="41">
        <f t="shared" si="0"/>
        <v>100</v>
      </c>
    </row>
    <row r="16" spans="1:9" ht="86.25">
      <c r="A16" s="9" t="s">
        <v>16</v>
      </c>
      <c r="B16" s="16">
        <v>5</v>
      </c>
      <c r="C16" s="23">
        <v>10</v>
      </c>
      <c r="D16" s="13">
        <v>100</v>
      </c>
      <c r="E16" s="13">
        <v>60</v>
      </c>
      <c r="F16" s="13">
        <f t="shared" si="1"/>
        <v>60</v>
      </c>
      <c r="G16" s="13">
        <v>3</v>
      </c>
      <c r="H16" s="21">
        <f t="shared" si="2"/>
        <v>6</v>
      </c>
      <c r="I16" s="41">
        <f t="shared" si="0"/>
        <v>60</v>
      </c>
    </row>
    <row r="17" spans="1:9" ht="44.25">
      <c r="A17" s="9" t="s">
        <v>17</v>
      </c>
      <c r="B17" s="16">
        <v>5</v>
      </c>
      <c r="C17" s="23">
        <v>5</v>
      </c>
      <c r="D17" s="13">
        <v>100</v>
      </c>
      <c r="E17" s="13">
        <v>92</v>
      </c>
      <c r="F17" s="13">
        <f t="shared" si="1"/>
        <v>92</v>
      </c>
      <c r="G17" s="13">
        <v>5</v>
      </c>
      <c r="H17" s="21">
        <f t="shared" si="2"/>
        <v>5</v>
      </c>
      <c r="I17" s="41">
        <f t="shared" si="0"/>
        <v>100</v>
      </c>
    </row>
    <row r="18" spans="1:9" ht="65.25">
      <c r="A18" s="10" t="s">
        <v>18</v>
      </c>
      <c r="B18" s="17">
        <v>5</v>
      </c>
      <c r="C18" s="23">
        <v>7</v>
      </c>
      <c r="D18" s="13">
        <v>65</v>
      </c>
      <c r="E18" s="13">
        <v>56</v>
      </c>
      <c r="F18" s="41">
        <f t="shared" si="1"/>
        <v>86.15384615384616</v>
      </c>
      <c r="G18" s="13">
        <v>4</v>
      </c>
      <c r="H18" s="21">
        <f t="shared" si="2"/>
        <v>5.6</v>
      </c>
      <c r="I18" s="41">
        <f t="shared" si="0"/>
        <v>80</v>
      </c>
    </row>
    <row r="19" spans="1:9" ht="56.25">
      <c r="A19" s="8" t="s">
        <v>19</v>
      </c>
      <c r="B19" s="17">
        <v>5</v>
      </c>
      <c r="C19" s="23">
        <v>3</v>
      </c>
      <c r="D19" s="13">
        <v>100</v>
      </c>
      <c r="E19" s="13">
        <v>85</v>
      </c>
      <c r="F19" s="13">
        <f t="shared" si="1"/>
        <v>85</v>
      </c>
      <c r="G19" s="13">
        <v>4</v>
      </c>
      <c r="H19" s="21">
        <f t="shared" si="2"/>
        <v>2.4</v>
      </c>
      <c r="I19" s="41">
        <f t="shared" si="0"/>
        <v>80</v>
      </c>
    </row>
    <row r="20" spans="1:9" ht="37.5">
      <c r="A20" s="8" t="s">
        <v>20</v>
      </c>
      <c r="B20" s="17">
        <v>5</v>
      </c>
      <c r="C20" s="23">
        <v>5</v>
      </c>
      <c r="D20" s="13">
        <v>40</v>
      </c>
      <c r="E20" s="13">
        <v>36</v>
      </c>
      <c r="F20" s="13">
        <f t="shared" si="1"/>
        <v>90</v>
      </c>
      <c r="G20" s="13">
        <v>5</v>
      </c>
      <c r="H20" s="21">
        <f t="shared" si="2"/>
        <v>5</v>
      </c>
      <c r="I20" s="41">
        <f t="shared" si="0"/>
        <v>100</v>
      </c>
    </row>
    <row r="21" spans="1:9" ht="24.75" customHeight="1">
      <c r="A21" s="7" t="s">
        <v>21</v>
      </c>
      <c r="B21" s="12"/>
      <c r="C21" s="24">
        <f>C22+C23</f>
        <v>20</v>
      </c>
      <c r="D21" s="12"/>
      <c r="E21" s="12"/>
      <c r="F21" s="12"/>
      <c r="G21" s="12">
        <f>G22+G23</f>
        <v>5</v>
      </c>
      <c r="H21" s="37">
        <f>H22+H23</f>
        <v>20</v>
      </c>
      <c r="I21" s="40">
        <f t="shared" si="0"/>
        <v>100</v>
      </c>
    </row>
    <row r="22" spans="1:9" ht="56.25">
      <c r="A22" s="5" t="s">
        <v>22</v>
      </c>
      <c r="B22" s="13" t="s">
        <v>9</v>
      </c>
      <c r="C22" s="23">
        <v>7</v>
      </c>
      <c r="D22" s="13">
        <v>100</v>
      </c>
      <c r="E22" s="13">
        <v>91.66</v>
      </c>
      <c r="F22" s="13">
        <f t="shared" si="1"/>
        <v>91.66</v>
      </c>
      <c r="G22" s="13">
        <v>5</v>
      </c>
      <c r="H22" s="21">
        <f aca="true" t="shared" si="3" ref="H22:H27">G22*C22/5</f>
        <v>7</v>
      </c>
      <c r="I22" s="41">
        <f t="shared" si="0"/>
        <v>100</v>
      </c>
    </row>
    <row r="23" spans="1:9" ht="37.5">
      <c r="A23" s="5" t="s">
        <v>23</v>
      </c>
      <c r="B23" s="16">
        <v>5</v>
      </c>
      <c r="C23" s="25">
        <f>SUM(C24:C27)</f>
        <v>13</v>
      </c>
      <c r="D23" s="49"/>
      <c r="E23" s="49"/>
      <c r="F23" s="49"/>
      <c r="G23" s="49"/>
      <c r="H23" s="50">
        <f>SUM(H24:H27)</f>
        <v>13</v>
      </c>
      <c r="I23" s="51">
        <f t="shared" si="0"/>
        <v>100</v>
      </c>
    </row>
    <row r="24" spans="1:9" ht="37.5">
      <c r="A24" s="5" t="s">
        <v>24</v>
      </c>
      <c r="B24" s="17">
        <v>5</v>
      </c>
      <c r="C24" s="23">
        <v>2</v>
      </c>
      <c r="D24" s="13">
        <v>100</v>
      </c>
      <c r="E24" s="13">
        <v>95</v>
      </c>
      <c r="F24" s="13">
        <f t="shared" si="1"/>
        <v>95</v>
      </c>
      <c r="G24" s="13">
        <v>5</v>
      </c>
      <c r="H24" s="21">
        <f t="shared" si="3"/>
        <v>2</v>
      </c>
      <c r="I24" s="41">
        <f t="shared" si="0"/>
        <v>100</v>
      </c>
    </row>
    <row r="25" spans="1:9" ht="37.5">
      <c r="A25" s="5" t="s">
        <v>25</v>
      </c>
      <c r="B25" s="16">
        <v>5</v>
      </c>
      <c r="C25" s="23">
        <v>5</v>
      </c>
      <c r="D25" s="13">
        <v>100</v>
      </c>
      <c r="E25" s="13">
        <v>98</v>
      </c>
      <c r="F25" s="41">
        <f t="shared" si="1"/>
        <v>98</v>
      </c>
      <c r="G25" s="13">
        <v>5</v>
      </c>
      <c r="H25" s="47">
        <f t="shared" si="3"/>
        <v>5</v>
      </c>
      <c r="I25" s="41">
        <f t="shared" si="0"/>
        <v>100</v>
      </c>
    </row>
    <row r="26" spans="1:9" ht="49.5" customHeight="1">
      <c r="A26" s="5" t="s">
        <v>26</v>
      </c>
      <c r="B26" s="16">
        <v>5</v>
      </c>
      <c r="C26" s="23">
        <v>3</v>
      </c>
      <c r="D26" s="13">
        <v>100</v>
      </c>
      <c r="E26" s="13">
        <v>90</v>
      </c>
      <c r="F26" s="13">
        <f t="shared" si="1"/>
        <v>90</v>
      </c>
      <c r="G26" s="13">
        <v>5</v>
      </c>
      <c r="H26" s="21">
        <f t="shared" si="3"/>
        <v>3</v>
      </c>
      <c r="I26" s="41">
        <f t="shared" si="0"/>
        <v>100</v>
      </c>
    </row>
    <row r="27" spans="1:9" ht="49.5" customHeight="1">
      <c r="A27" s="5" t="s">
        <v>27</v>
      </c>
      <c r="B27" s="16">
        <v>5</v>
      </c>
      <c r="C27" s="23">
        <v>3</v>
      </c>
      <c r="D27" s="13">
        <v>34</v>
      </c>
      <c r="E27" s="13">
        <v>33</v>
      </c>
      <c r="F27" s="41">
        <f t="shared" si="1"/>
        <v>97.05882352941177</v>
      </c>
      <c r="G27" s="13">
        <v>5</v>
      </c>
      <c r="H27" s="21">
        <f t="shared" si="3"/>
        <v>3</v>
      </c>
      <c r="I27" s="41">
        <f t="shared" si="0"/>
        <v>100</v>
      </c>
    </row>
    <row r="28" spans="1:9" ht="23.25">
      <c r="A28" s="43" t="s">
        <v>28</v>
      </c>
      <c r="B28" s="44"/>
      <c r="C28" s="45">
        <f>C4+C7+C12+C21</f>
        <v>100</v>
      </c>
      <c r="D28" s="46"/>
      <c r="E28" s="46"/>
      <c r="F28" s="46"/>
      <c r="G28" s="46"/>
      <c r="H28" s="46">
        <f>H4+H7+H12+H21</f>
        <v>91</v>
      </c>
      <c r="I28" s="42">
        <f t="shared" si="0"/>
        <v>91</v>
      </c>
    </row>
  </sheetData>
  <sheetProtection/>
  <mergeCells count="5">
    <mergeCell ref="H2:H3"/>
    <mergeCell ref="G2:G3"/>
    <mergeCell ref="I2:I3"/>
    <mergeCell ref="D2:F2"/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3.57421875" style="26" customWidth="1"/>
    <col min="2" max="2" width="9.00390625" style="26" customWidth="1"/>
    <col min="3" max="3" width="12.7109375" style="26" customWidth="1"/>
    <col min="4" max="4" width="9.421875" style="26" bestFit="1" customWidth="1"/>
    <col min="5" max="16384" width="9.00390625" style="26" customWidth="1"/>
  </cols>
  <sheetData>
    <row r="1" spans="1:6" ht="23.25">
      <c r="A1" s="34" t="s">
        <v>58</v>
      </c>
      <c r="B1" s="35"/>
      <c r="C1" s="35"/>
      <c r="D1" s="35"/>
      <c r="E1" s="35"/>
      <c r="F1" s="35"/>
    </row>
    <row r="2" spans="1:6" ht="18.75">
      <c r="A2" s="59" t="s">
        <v>0</v>
      </c>
      <c r="B2" s="59" t="s">
        <v>39</v>
      </c>
      <c r="C2" s="59" t="s">
        <v>40</v>
      </c>
      <c r="D2" s="59" t="s">
        <v>35</v>
      </c>
      <c r="E2" s="59" t="s">
        <v>41</v>
      </c>
      <c r="F2" s="27" t="s">
        <v>42</v>
      </c>
    </row>
    <row r="3" spans="1:6" ht="18.75">
      <c r="A3" s="59"/>
      <c r="B3" s="59"/>
      <c r="C3" s="59"/>
      <c r="D3" s="59"/>
      <c r="E3" s="59"/>
      <c r="F3" s="27" t="s">
        <v>43</v>
      </c>
    </row>
    <row r="4" spans="1:6" ht="82.5" customHeight="1">
      <c r="A4" s="28" t="s">
        <v>44</v>
      </c>
      <c r="B4" s="29" t="s">
        <v>45</v>
      </c>
      <c r="C4" s="30">
        <v>200</v>
      </c>
      <c r="D4" s="30">
        <v>0</v>
      </c>
      <c r="E4" s="31">
        <v>0</v>
      </c>
      <c r="F4" s="30" t="s">
        <v>61</v>
      </c>
    </row>
    <row r="5" spans="1:6" ht="58.5" customHeight="1">
      <c r="A5" s="30" t="s">
        <v>55</v>
      </c>
      <c r="B5" s="29" t="s">
        <v>46</v>
      </c>
      <c r="C5" s="30">
        <v>200</v>
      </c>
      <c r="D5" s="30">
        <v>0</v>
      </c>
      <c r="E5" s="31">
        <v>0</v>
      </c>
      <c r="F5" s="30" t="s">
        <v>61</v>
      </c>
    </row>
    <row r="6" spans="1:6" ht="75" customHeight="1">
      <c r="A6" s="30" t="s">
        <v>47</v>
      </c>
      <c r="B6" s="29" t="s">
        <v>9</v>
      </c>
      <c r="C6" s="30">
        <v>1</v>
      </c>
      <c r="D6" s="30">
        <v>1</v>
      </c>
      <c r="E6" s="31">
        <v>100</v>
      </c>
      <c r="F6" s="30" t="s">
        <v>61</v>
      </c>
    </row>
    <row r="7" spans="1:6" ht="81" customHeight="1">
      <c r="A7" s="28" t="s">
        <v>48</v>
      </c>
      <c r="B7" s="29" t="s">
        <v>49</v>
      </c>
      <c r="C7" s="36">
        <v>96934</v>
      </c>
      <c r="D7" s="48">
        <v>22538</v>
      </c>
      <c r="E7" s="31">
        <v>23.25</v>
      </c>
      <c r="F7" s="30" t="s">
        <v>61</v>
      </c>
    </row>
    <row r="8" spans="1:10" ht="88.5" customHeight="1">
      <c r="A8" s="30" t="s">
        <v>50</v>
      </c>
      <c r="B8" s="29" t="s">
        <v>51</v>
      </c>
      <c r="C8" s="30">
        <v>12</v>
      </c>
      <c r="D8" s="30">
        <v>12</v>
      </c>
      <c r="E8" s="31">
        <v>100</v>
      </c>
      <c r="F8" s="30" t="s">
        <v>61</v>
      </c>
      <c r="J8" s="38"/>
    </row>
    <row r="9" spans="1:10" ht="60.75" customHeight="1">
      <c r="A9" s="30" t="s">
        <v>52</v>
      </c>
      <c r="B9" s="29" t="s">
        <v>53</v>
      </c>
      <c r="C9" s="30">
        <v>1</v>
      </c>
      <c r="D9" s="30">
        <v>0</v>
      </c>
      <c r="E9" s="31">
        <v>0</v>
      </c>
      <c r="F9" s="30" t="s">
        <v>61</v>
      </c>
      <c r="J9" s="39"/>
    </row>
    <row r="10" spans="1:6" ht="116.25" customHeight="1">
      <c r="A10" s="32" t="s">
        <v>56</v>
      </c>
      <c r="B10" s="33" t="s">
        <v>54</v>
      </c>
      <c r="C10" s="32" t="s">
        <v>57</v>
      </c>
      <c r="D10" s="32" t="s">
        <v>62</v>
      </c>
      <c r="E10" s="32" t="s">
        <v>63</v>
      </c>
      <c r="F10" s="32" t="s">
        <v>64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D11"/>
  <sheetViews>
    <sheetView zoomScalePageLayoutView="0" workbookViewId="0" topLeftCell="A7">
      <selection activeCell="H12" sqref="H12"/>
    </sheetView>
  </sheetViews>
  <sheetFormatPr defaultColWidth="7.57421875" defaultRowHeight="15"/>
  <cols>
    <col min="1" max="1" width="7.57421875" style="11" customWidth="1"/>
    <col min="2" max="9" width="7.57421875" style="18" customWidth="1"/>
    <col min="10" max="16384" width="7.57421875" style="1" customWidth="1"/>
  </cols>
  <sheetData>
    <row r="8" spans="3:4" ht="21.75">
      <c r="C8" s="52"/>
      <c r="D8" s="53"/>
    </row>
    <row r="9" spans="3:4" ht="21.75">
      <c r="C9" s="54"/>
      <c r="D9" s="53"/>
    </row>
    <row r="10" spans="3:4" ht="21.75">
      <c r="C10" s="54"/>
      <c r="D10" s="53"/>
    </row>
    <row r="11" spans="3:4" ht="21.75">
      <c r="C11" s="53"/>
      <c r="D11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 Pro</dc:creator>
  <cp:keywords/>
  <dc:description/>
  <cp:lastModifiedBy>Win 8 Pro</cp:lastModifiedBy>
  <dcterms:created xsi:type="dcterms:W3CDTF">2017-03-30T02:02:24Z</dcterms:created>
  <dcterms:modified xsi:type="dcterms:W3CDTF">2017-03-31T09:55:32Z</dcterms:modified>
  <cp:category/>
  <cp:version/>
  <cp:contentType/>
  <cp:contentStatus/>
</cp:coreProperties>
</file>