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ตัวชี้วัดตรวจราชการ(43)" sheetId="1" r:id="rId1"/>
    <sheet name="Sheet1" sheetId="5" r:id="rId2"/>
  </sheets>
  <definedNames>
    <definedName name="_GoBack" localSheetId="0">'ตัวชี้วัดตรวจราชการ(43)'!#REF!</definedName>
    <definedName name="_xlnm.Print_Titles" localSheetId="0">'ตัวชี้วัดตรวจราชการ(43)'!$2:$3</definedName>
  </definedNames>
  <calcPr calcId="145621"/>
</workbook>
</file>

<file path=xl/calcChain.xml><?xml version="1.0" encoding="utf-8"?>
<calcChain xmlns="http://schemas.openxmlformats.org/spreadsheetml/2006/main">
  <c r="G31" i="1" l="1"/>
  <c r="D186" i="1" l="1"/>
  <c r="D64" i="1"/>
  <c r="K192" i="1"/>
  <c r="J192" i="1"/>
  <c r="I192" i="1"/>
  <c r="H192" i="1"/>
  <c r="G192" i="1"/>
  <c r="F192" i="1"/>
  <c r="E192" i="1"/>
  <c r="D192" i="1"/>
  <c r="K183" i="1" l="1"/>
  <c r="J183" i="1"/>
  <c r="I183" i="1"/>
  <c r="H183" i="1"/>
  <c r="G183" i="1"/>
  <c r="F183" i="1"/>
  <c r="E183" i="1"/>
  <c r="D183" i="1"/>
  <c r="L182" i="1"/>
  <c r="L181" i="1"/>
  <c r="D189" i="1" l="1"/>
  <c r="L164" i="1"/>
  <c r="L163" i="1"/>
  <c r="K165" i="1"/>
  <c r="J165" i="1"/>
  <c r="I165" i="1"/>
  <c r="H165" i="1"/>
  <c r="G165" i="1"/>
  <c r="F165" i="1"/>
  <c r="E165" i="1"/>
  <c r="D165" i="1" l="1"/>
  <c r="D172" i="1"/>
  <c r="L118" i="1"/>
  <c r="L145" i="1"/>
  <c r="L144" i="1"/>
  <c r="D150" i="1"/>
  <c r="L149" i="1"/>
  <c r="L148" i="1"/>
  <c r="L154" i="1"/>
  <c r="L153" i="1"/>
  <c r="L157" i="1"/>
  <c r="L156" i="1"/>
  <c r="L167" i="1"/>
  <c r="L166" i="1"/>
  <c r="K168" i="1"/>
  <c r="J168" i="1"/>
  <c r="I168" i="1"/>
  <c r="H168" i="1"/>
  <c r="G168" i="1"/>
  <c r="F168" i="1"/>
  <c r="E168" i="1"/>
  <c r="D168" i="1"/>
  <c r="L133" i="1"/>
  <c r="L132" i="1"/>
  <c r="D134" i="1"/>
  <c r="D119" i="1"/>
  <c r="L117" i="1"/>
  <c r="L113" i="1"/>
  <c r="K115" i="1"/>
  <c r="J115" i="1"/>
  <c r="I115" i="1"/>
  <c r="H115" i="1"/>
  <c r="G115" i="1"/>
  <c r="F115" i="1"/>
  <c r="E115" i="1"/>
  <c r="D115" i="1"/>
  <c r="L110" i="1"/>
  <c r="L109" i="1"/>
  <c r="K111" i="1"/>
  <c r="J111" i="1"/>
  <c r="I111" i="1"/>
  <c r="H111" i="1"/>
  <c r="G111" i="1"/>
  <c r="F111" i="1"/>
  <c r="E111" i="1"/>
  <c r="D111" i="1"/>
  <c r="K107" i="1"/>
  <c r="J107" i="1"/>
  <c r="I107" i="1"/>
  <c r="H107" i="1"/>
  <c r="G107" i="1"/>
  <c r="F107" i="1"/>
  <c r="E107" i="1"/>
  <c r="D107" i="1"/>
  <c r="L106" i="1"/>
  <c r="L105" i="1"/>
  <c r="L102" i="1"/>
  <c r="L101" i="1"/>
  <c r="K103" i="1"/>
  <c r="J103" i="1"/>
  <c r="I103" i="1"/>
  <c r="H103" i="1"/>
  <c r="G103" i="1"/>
  <c r="F103" i="1"/>
  <c r="E103" i="1"/>
  <c r="D103" i="1"/>
  <c r="D99" i="1" l="1"/>
  <c r="L92" i="1"/>
  <c r="L91" i="1"/>
  <c r="F93" i="1"/>
  <c r="E93" i="1"/>
  <c r="D93" i="1"/>
  <c r="K93" i="1"/>
  <c r="J93" i="1"/>
  <c r="I93" i="1"/>
  <c r="H93" i="1"/>
  <c r="G93" i="1"/>
  <c r="K84" i="1"/>
  <c r="J84" i="1"/>
  <c r="I84" i="1"/>
  <c r="H84" i="1"/>
  <c r="G84" i="1"/>
  <c r="F84" i="1"/>
  <c r="E84" i="1"/>
  <c r="D84" i="1"/>
  <c r="L83" i="1"/>
  <c r="L82" i="1"/>
  <c r="K81" i="1"/>
  <c r="J81" i="1"/>
  <c r="I81" i="1"/>
  <c r="H81" i="1"/>
  <c r="G81" i="1"/>
  <c r="F81" i="1"/>
  <c r="E81" i="1"/>
  <c r="D81" i="1"/>
  <c r="L80" i="1"/>
  <c r="L79" i="1"/>
  <c r="L66" i="1"/>
  <c r="L65" i="1"/>
  <c r="L69" i="1"/>
  <c r="L68" i="1"/>
  <c r="L72" i="1"/>
  <c r="L71" i="1"/>
  <c r="I73" i="1"/>
  <c r="G73" i="1"/>
  <c r="D73" i="1" l="1"/>
  <c r="J78" i="1"/>
  <c r="I78" i="1"/>
  <c r="E78" i="1"/>
  <c r="E70" i="1"/>
  <c r="D70" i="1"/>
  <c r="J67" i="1"/>
  <c r="I67" i="1"/>
  <c r="G67" i="1"/>
  <c r="F67" i="1"/>
  <c r="E67" i="1"/>
  <c r="D67" i="1"/>
  <c r="K61" i="1"/>
  <c r="J61" i="1"/>
  <c r="I61" i="1"/>
  <c r="H61" i="1"/>
  <c r="G61" i="1"/>
  <c r="F61" i="1"/>
  <c r="E61" i="1"/>
  <c r="D61" i="1"/>
  <c r="I58" i="1"/>
  <c r="J58" i="1"/>
  <c r="K58" i="1"/>
  <c r="H58" i="1"/>
  <c r="G58" i="1"/>
  <c r="F58" i="1"/>
  <c r="E58" i="1"/>
  <c r="K55" i="1"/>
  <c r="J55" i="1"/>
  <c r="I55" i="1"/>
  <c r="H55" i="1"/>
  <c r="G55" i="1"/>
  <c r="F55" i="1"/>
  <c r="E55" i="1"/>
  <c r="D55" i="1"/>
  <c r="L57" i="1"/>
  <c r="L56" i="1"/>
  <c r="L54" i="1"/>
  <c r="L53" i="1"/>
  <c r="L55" i="1" l="1"/>
  <c r="D58" i="1"/>
  <c r="K90" i="1" l="1"/>
  <c r="J90" i="1"/>
  <c r="I90" i="1"/>
  <c r="H90" i="1"/>
  <c r="G90" i="1"/>
  <c r="F90" i="1"/>
  <c r="E90" i="1"/>
  <c r="D90" i="1"/>
  <c r="K87" i="1"/>
  <c r="J87" i="1"/>
  <c r="I87" i="1"/>
  <c r="H87" i="1"/>
  <c r="G87" i="1"/>
  <c r="F87" i="1"/>
  <c r="E87" i="1"/>
  <c r="D87" i="1"/>
  <c r="K52" i="1" l="1"/>
  <c r="J52" i="1"/>
  <c r="I52" i="1"/>
  <c r="H52" i="1"/>
  <c r="G52" i="1"/>
  <c r="F52" i="1"/>
  <c r="E52" i="1"/>
  <c r="D52" i="1"/>
  <c r="L51" i="1"/>
  <c r="L50" i="1"/>
  <c r="K22" i="1" l="1"/>
  <c r="J22" i="1"/>
  <c r="I22" i="1"/>
  <c r="G22" i="1"/>
  <c r="F22" i="1"/>
  <c r="E22" i="1"/>
  <c r="D22" i="1"/>
  <c r="K7" i="1"/>
  <c r="J7" i="1"/>
  <c r="I7" i="1"/>
  <c r="G7" i="1"/>
  <c r="F7" i="1"/>
  <c r="E7" i="1"/>
  <c r="L6" i="1"/>
  <c r="L5" i="1"/>
  <c r="K19" i="1"/>
  <c r="J19" i="1"/>
  <c r="I19" i="1"/>
  <c r="G19" i="1"/>
  <c r="F19" i="1"/>
  <c r="E19" i="1"/>
  <c r="D19" i="1"/>
  <c r="L18" i="1"/>
  <c r="L17" i="1"/>
  <c r="D7" i="1"/>
  <c r="D43" i="1"/>
  <c r="L48" i="1"/>
  <c r="L47" i="1"/>
  <c r="K49" i="1"/>
  <c r="J49" i="1"/>
  <c r="I49" i="1"/>
  <c r="H49" i="1"/>
  <c r="G49" i="1"/>
  <c r="F49" i="1"/>
  <c r="E49" i="1"/>
  <c r="D49" i="1"/>
  <c r="D46" i="1"/>
  <c r="L27" i="1"/>
  <c r="L26" i="1"/>
  <c r="K28" i="1"/>
  <c r="J28" i="1"/>
  <c r="I28" i="1"/>
  <c r="H28" i="1"/>
  <c r="G28" i="1"/>
  <c r="F28" i="1"/>
  <c r="E28" i="1"/>
  <c r="D28" i="1"/>
  <c r="L28" i="1" l="1"/>
  <c r="K37" i="1"/>
  <c r="J37" i="1"/>
  <c r="I37" i="1"/>
  <c r="H37" i="1"/>
  <c r="G37" i="1"/>
  <c r="F37" i="1"/>
  <c r="E37" i="1"/>
  <c r="D37" i="1"/>
  <c r="K34" i="1"/>
  <c r="J34" i="1"/>
  <c r="I34" i="1"/>
  <c r="H34" i="1"/>
  <c r="G34" i="1"/>
  <c r="F34" i="1"/>
  <c r="E34" i="1"/>
  <c r="D34" i="1"/>
  <c r="L33" i="1"/>
  <c r="L32" i="1"/>
  <c r="L34" i="1" l="1"/>
  <c r="K31" i="1" l="1"/>
  <c r="J31" i="1"/>
  <c r="I31" i="1"/>
  <c r="H31" i="1"/>
  <c r="F31" i="1"/>
  <c r="E31" i="1"/>
  <c r="D31" i="1"/>
  <c r="L30" i="1"/>
  <c r="L29" i="1"/>
  <c r="K16" i="1"/>
  <c r="J16" i="1"/>
  <c r="I16" i="1"/>
  <c r="H16" i="1"/>
  <c r="G16" i="1"/>
  <c r="F16" i="1"/>
  <c r="E16" i="1"/>
  <c r="D16" i="1"/>
  <c r="L15" i="1"/>
  <c r="L14" i="1"/>
  <c r="K13" i="1"/>
  <c r="J13" i="1"/>
  <c r="I13" i="1"/>
  <c r="H13" i="1"/>
  <c r="G13" i="1"/>
  <c r="F13" i="1"/>
  <c r="E13" i="1"/>
  <c r="D13" i="1"/>
  <c r="L12" i="1"/>
  <c r="L11" i="1"/>
  <c r="K10" i="1"/>
  <c r="J10" i="1"/>
  <c r="I10" i="1"/>
  <c r="H10" i="1"/>
  <c r="G10" i="1"/>
  <c r="F10" i="1"/>
  <c r="E10" i="1"/>
  <c r="D10" i="1"/>
  <c r="L9" i="1"/>
  <c r="L8" i="1"/>
  <c r="L24" i="1"/>
  <c r="L23" i="1"/>
  <c r="K25" i="1"/>
  <c r="J25" i="1"/>
  <c r="I25" i="1"/>
  <c r="G25" i="1"/>
  <c r="F25" i="1"/>
  <c r="E25" i="1"/>
  <c r="D25" i="1"/>
  <c r="L25" i="1" l="1"/>
  <c r="L13" i="1"/>
  <c r="L31" i="1"/>
  <c r="L10" i="1"/>
  <c r="L16" i="1"/>
  <c r="L88" i="1"/>
  <c r="D155" i="1" l="1"/>
  <c r="L155" i="1"/>
  <c r="L89" i="1" l="1"/>
  <c r="L86" i="1"/>
  <c r="L85" i="1"/>
  <c r="L58" i="1"/>
  <c r="E158" i="1" l="1"/>
  <c r="F158" i="1"/>
  <c r="G158" i="1"/>
  <c r="K158" i="1"/>
  <c r="J158" i="1"/>
  <c r="I158" i="1"/>
  <c r="H158" i="1"/>
  <c r="L81" i="1"/>
  <c r="K40" i="1"/>
  <c r="I40" i="1"/>
  <c r="G40" i="1"/>
  <c r="F40" i="1"/>
  <c r="E40" i="1"/>
  <c r="D40" i="1"/>
  <c r="L39" i="1"/>
  <c r="L38" i="1"/>
  <c r="L21" i="1" l="1"/>
  <c r="L90" i="1" l="1"/>
  <c r="L87" i="1"/>
  <c r="L22" i="1"/>
  <c r="L19" i="1"/>
  <c r="L62" i="1"/>
  <c r="L63" i="1"/>
  <c r="L94" i="1"/>
  <c r="L95" i="1"/>
  <c r="L114" i="1"/>
  <c r="L121" i="1"/>
  <c r="L122" i="1"/>
  <c r="L124" i="1"/>
  <c r="L125" i="1"/>
  <c r="L127" i="1"/>
  <c r="L128" i="1"/>
  <c r="L136" i="1"/>
  <c r="L137" i="1"/>
  <c r="L140" i="1"/>
  <c r="L141" i="1"/>
  <c r="L142" i="1"/>
  <c r="L160" i="1"/>
  <c r="L161" i="1"/>
  <c r="L170" i="1"/>
  <c r="L171" i="1"/>
  <c r="L173" i="1"/>
  <c r="L174" i="1"/>
  <c r="L176" i="1"/>
  <c r="L177" i="1"/>
  <c r="L184" i="1"/>
  <c r="L185" i="1"/>
  <c r="L187" i="1"/>
  <c r="L188" i="1"/>
  <c r="L190" i="1"/>
  <c r="L191" i="1"/>
  <c r="L186" i="1" l="1"/>
  <c r="L115" i="1"/>
  <c r="L107" i="1"/>
  <c r="L99" i="1"/>
  <c r="L134" i="1"/>
  <c r="L119" i="1"/>
  <c r="L111" i="1"/>
  <c r="L103" i="1"/>
  <c r="L78" i="1"/>
  <c r="L73" i="1"/>
  <c r="L70" i="1"/>
  <c r="L183" i="1"/>
  <c r="L49" i="1"/>
  <c r="L84" i="1"/>
  <c r="L192" i="1"/>
  <c r="L189" i="1"/>
  <c r="L178" i="1"/>
  <c r="L172" i="1"/>
  <c r="L168" i="1"/>
  <c r="L165" i="1"/>
  <c r="L158" i="1"/>
  <c r="L150" i="1"/>
  <c r="L146" i="1"/>
  <c r="L93" i="1"/>
  <c r="L67" i="1"/>
  <c r="L64" i="1"/>
  <c r="L61" i="1"/>
  <c r="L52" i="1"/>
  <c r="L45" i="1"/>
  <c r="L44" i="1"/>
  <c r="L42" i="1"/>
  <c r="L41" i="1"/>
  <c r="L40" i="1" l="1"/>
  <c r="L46" i="1"/>
  <c r="L43" i="1"/>
  <c r="L37" i="1"/>
  <c r="L7" i="1"/>
</calcChain>
</file>

<file path=xl/sharedStrings.xml><?xml version="1.0" encoding="utf-8"?>
<sst xmlns="http://schemas.openxmlformats.org/spreadsheetml/2006/main" count="356" uniqueCount="175">
  <si>
    <t>ลำดับ</t>
  </si>
  <si>
    <t>ตัวชี้วัด/รายการข้อมูล</t>
  </si>
  <si>
    <t>การพัฒนาสุขภาพตามกลุ่มวัยและระบบควบคุมโรค</t>
  </si>
  <si>
    <t>ร้อยละของเด็กอายุ 0 – 5 ปี มีพัฒนาการสมวัย</t>
  </si>
  <si>
    <t>รายการข้อมูล</t>
  </si>
  <si>
    <t>เป้าหมาย</t>
  </si>
  <si>
    <t>ผลงาน</t>
  </si>
  <si>
    <t>อัตรา / ร้อยละ</t>
  </si>
  <si>
    <t>การพัฒนาระบบบริการ</t>
  </si>
  <si>
    <t>สาขาทารกแรกเกิด</t>
  </si>
  <si>
    <t>สาขาสุขภาพจิต จิตเวช และยาเสพติด</t>
  </si>
  <si>
    <t>สาขาแพทย์แผนไทยและการแพทย์ผสมผสาน</t>
  </si>
  <si>
    <t>(BSS) ในปี 2558)</t>
  </si>
  <si>
    <t>ร้อยละของผู้ป่วยความดันโลหิตสูงที่ควบคุมความดัน</t>
  </si>
  <si>
    <t>โลหิตได้ดี (มากกว่าหรือเท่ากับ ร้อยละ 50)</t>
  </si>
  <si>
    <t>ร้อยละของผู้ป่วยนอกได้รับบริการการแพทย์แผนไทย</t>
  </si>
  <si>
    <t>ร้อยละ 80</t>
  </si>
  <si>
    <t>คณะที่ 1 การส่งเสริมสุขภาพป้องกันโรคและการคุ้มครองผู้บริโภคด้านสุขภาพ</t>
  </si>
  <si>
    <t xml:space="preserve">อัตราส่วนการตายมารดาไทย ไม่เกิน 15 </t>
  </si>
  <si>
    <t>ต่อการเกิดมีชีพแสนคน</t>
  </si>
  <si>
    <t>(ปี 2560 ไม่เกิน 20 ต่อแสนเกิดมีชีพ)</t>
  </si>
  <si>
    <t>ร้อยละของเด็กวัยเรียน สูงดีสมส่วน</t>
  </si>
  <si>
    <t>(ร้อยละ 66)</t>
  </si>
  <si>
    <t>ร้อยละเด็กกลุ่มอายุ 0-12 ปีฟันดีไม่มีผุ (cavity free)</t>
  </si>
  <si>
    <t>(ร้อยละ 52)</t>
  </si>
  <si>
    <t>อัตราการคลอดมีชีพในหญิงอายุ 15-19 ปี</t>
  </si>
  <si>
    <t>(ไม่เกิน 42 ต่อหญิง 15-19 ปีพันคน)</t>
  </si>
  <si>
    <t>ร้อยละของตำบลที่มีระบบการส่งเสริมสุขภาพดูแล</t>
  </si>
  <si>
    <t xml:space="preserve">ผู้สูงอายุระยะยาว (Long Term Care) </t>
  </si>
  <si>
    <t>ในชุมชนผ่านเกณฑ์(ร้อยละ 50)</t>
  </si>
  <si>
    <t xml:space="preserve">ร้อยละของจังหวัดมีศูนย์ปฏิบัติการภาวะฉุกเฉิน (EOC) </t>
  </si>
  <si>
    <t>และทีมตระหนักรู้สถานการณ์ (SAT)</t>
  </si>
  <si>
    <t>ที่สามารถปฏิบัติงานได้จริง(ร้อยละ 80)</t>
  </si>
  <si>
    <t>อัตราความสำเร็จการรักษาผู้ป่วยวัณโรครายใหม่</t>
  </si>
  <si>
    <t>และกลับเป็นซ้ำ</t>
  </si>
  <si>
    <t>(ร้อยละ 85)</t>
  </si>
  <si>
    <t>อัตราการเสียชีวิตจากการจมน้ำของเด็ก</t>
  </si>
  <si>
    <t>อายุน้อยกว่า 15 ปี</t>
  </si>
  <si>
    <t>(&lt; 5.0 ต่อเด็กต่ำกว่า 15 ปีแสนคน)</t>
  </si>
  <si>
    <t>อัตราการเสียชีวิตจากการบาดเจ็บทางถนน</t>
  </si>
  <si>
    <t>(ลดHTรายใหม่ ร้อยละ 2.5 ต่อปี เทียบกับปี 2559)</t>
  </si>
  <si>
    <t>(ลดDMรายใหม่ ร้อยละ 5.0 ต่อปี เทียบกับปี 2559)</t>
  </si>
  <si>
    <t>ร้อยละของผลิตภัณฑ์อาหารสดและอาหารแปรรูป</t>
  </si>
  <si>
    <t>มีความปลอดภัย (ร้อยละ 80)</t>
  </si>
  <si>
    <t xml:space="preserve">ร้อยละของผู้ป่วยยาเสพติดที่หยุดเสพต่อเนื่อง 3 เดือน </t>
  </si>
  <si>
    <t>หลังจำหน่ายจากการบำบัดรักษา</t>
  </si>
  <si>
    <t>(3 month remission rate) (ร้อยละ 92)</t>
  </si>
  <si>
    <t>ร้อยละของผลิตภัณฑ์สุขภาพที่ได้รับการตรวจสอบ</t>
  </si>
  <si>
    <t>ได้มาตรฐานตามเกณฑ์ที่กำหนด</t>
  </si>
  <si>
    <t>(ร้อยละ 95)</t>
  </si>
  <si>
    <t>ร้อยละของสถานพยาบาลและสถานประกอบการ</t>
  </si>
  <si>
    <t>เพื่อสุขภาพผ่านเกณฑ์มาตรฐานตามที่กฎหมายกำหนด</t>
  </si>
  <si>
    <t>(กลุ่มที่ 1 ร้อยละ 100 กลุ่มที่ 2 ร้อยละ 60 เฉลี่ยร้อยละ 80)</t>
  </si>
  <si>
    <t>ร้อยละของโรงพยาบาลที่พัฒนาอนามัยสิ่งแวดล้อม</t>
  </si>
  <si>
    <t>ได้ตามเกณฑ์ GREEN&amp;CLEAN Hospital</t>
  </si>
  <si>
    <t>(ร้อยละ 75 ระดับพื้นฐาน)</t>
  </si>
  <si>
    <t>สาขาการพัฒนาระบบการแพทย์ปฐมภูมิ</t>
  </si>
  <si>
    <t>ร้อยละของคลินิกหมอครอบครัวที่เปิดดำเนินการ</t>
  </si>
  <si>
    <t>ในพื้นที่ (Primary Care Cluster)</t>
  </si>
  <si>
    <t>(ร้อยละ 90 ของพื้นที่เป้าหมาย)</t>
  </si>
  <si>
    <t>ร้อยละของผู้ป่วยเบาหวานที่ควบคุมระดับน้ำตาล</t>
  </si>
  <si>
    <t>ในเลือดได้ดี (มากกว่าหรือเท่ากับ ร้อยละ 40)</t>
  </si>
  <si>
    <t>ขึ้นทะเบียนได้รับการประเมินโอกาสเสี่ยงต่อโรคหัวใจ</t>
  </si>
  <si>
    <t>และหลอดเลือด (CVD Risk) ≥ 80%</t>
  </si>
  <si>
    <t>อัตราตายของผู้ป่วยโรคหลอดเลือดสมอง</t>
  </si>
  <si>
    <t>(น้อยกว่าร้อยละ 7)</t>
  </si>
  <si>
    <t>สาขาพัฒนาระบบบริการให้มีการใช้ยาอย่างสมเหตุผล (Service Plan : RDU)</t>
  </si>
  <si>
    <t>ร้อยละของโรงพยาบาลที่ใช้ยาอย่างสมเหตุผล</t>
  </si>
  <si>
    <t>(RDU1/RDU2 ขั้นที่ 1 ไม่น้อยกว่าร้อยละ 80 )</t>
  </si>
  <si>
    <t>(≤ 4 : 1,000 การเกิด มีชีพ)</t>
  </si>
  <si>
    <t>อัตราตายทารกแรกเกิด อายุน้อยกว่า/เท่ากับ 28 วัน</t>
  </si>
  <si>
    <t>และการแพทย์ทางเลือกที่ได้มาตรฐาน (ร้อยละ 18.5)</t>
  </si>
  <si>
    <t>อัตราการฆ่าตัวตายสำเร็จ</t>
  </si>
  <si>
    <t>(≤ 6.3 ต่อประชากรแสนคน)</t>
  </si>
  <si>
    <t>สาขาโรคหัวใจ</t>
  </si>
  <si>
    <t>อัตราตายจากโรคหลอดเลือดหัวใจ</t>
  </si>
  <si>
    <t>(ลดลงร้อยละ 28)</t>
  </si>
  <si>
    <t>ร้อยละของผู้ป่วยที่ได้รับการรักษาด้วยการผ่าตัด</t>
  </si>
  <si>
    <t xml:space="preserve">ภายในระยะเวลา 4 สัปดาห์ ≥85% </t>
  </si>
  <si>
    <t>ร้อยละของผู้ป่วยที่ได้รับการรักษาด้วยเคมีบำบัด</t>
  </si>
  <si>
    <t xml:space="preserve">ภายในระยะเวลา  6 สัปดาห์ ≥85% </t>
  </si>
  <si>
    <t>ร้อยละของผู้ป่วยที่ได้รับการรักษาด้วยรังสีรักษา</t>
  </si>
  <si>
    <t>ภายในระยะเวลา 6 สัปดาห์ ≥85%</t>
  </si>
  <si>
    <t>สาขาโรคไต</t>
  </si>
  <si>
    <t xml:space="preserve">ร้อยละของผู้ป่วย CKD ที่มีอัตราการลดลงของ </t>
  </si>
  <si>
    <t>eGFR&lt;4 ml/min/1.73m2/yr ≥65%</t>
  </si>
  <si>
    <t>สาขาจักษุวิทยา</t>
  </si>
  <si>
    <t xml:space="preserve">ร้อยละผู้ป่วยตาบอดจากต้อกระจก (Blinding Cataract) </t>
  </si>
  <si>
    <t>ได้รับการผ่าตัดภายใน 30 วัน</t>
  </si>
  <si>
    <t>(ร้อยละ 80)</t>
  </si>
  <si>
    <t>สาขาปลูกถ่ายอวัยวะ</t>
  </si>
  <si>
    <t>จำนวนการปลูกถ่ายไตสำเร็จ</t>
  </si>
  <si>
    <t>(จำนวนปลูกถ่ายไตในประเทศรวม &gt;650 ราย)</t>
  </si>
  <si>
    <t>ร้อยละของระบบ ECS คุณภาพในโรงพยาบาลระดับ</t>
  </si>
  <si>
    <t>F2 ขึ้นไป (ร้อยละ 60)</t>
  </si>
  <si>
    <t>สาขาระบบบริการการแพทย์ฉุกเฉินครบวงจร และระบบการส่งต่อ</t>
  </si>
  <si>
    <t>อัตราตายจากการบาดเจ็บ (Trauma)</t>
  </si>
  <si>
    <t>(น้อยกว่า ร้อยละ 1)</t>
  </si>
  <si>
    <t>ร้อยละสถานพยาบาลที่ผ่านการรับรองมาตรฐาน HA</t>
  </si>
  <si>
    <t xml:space="preserve">(1) ร้อยละสถานพยาบาลที่ได้รับการรับรอง HA </t>
  </si>
  <si>
    <t>(ร้อยละ 63)</t>
  </si>
  <si>
    <t>ร้อยละของ รพ.สต. ในแต่ละอำเภอที่ผ่านเกณฑ์</t>
  </si>
  <si>
    <t>ระดับการพัฒนาคุณภาพ ร้อยละ 10</t>
  </si>
  <si>
    <t>ระดับความสำเร็จของเขตสุขภาพที่มีการบริหารจัดการ</t>
  </si>
  <si>
    <t>ระบบการผลิตและพัฒนากำลังคนได้ตามเกณฑ์</t>
  </si>
  <si>
    <t>(ผ่านเกณฑ์ ทั้ง 5 องค์ประกอบที่ระดับคะแนน3)</t>
  </si>
  <si>
    <t xml:space="preserve">ร้อยละของหน่วยงานที่มีการนำดัชนีความสุขของ </t>
  </si>
  <si>
    <t>คนทำงาน (Happy Work Life Index)</t>
  </si>
  <si>
    <t>และCore Value“MOPH”ไปใช้ ร้อยละ 50</t>
  </si>
  <si>
    <t>ร้อยละของครอบครัวที่มีศักยภาพในการดูแลสุขภาพ</t>
  </si>
  <si>
    <t>ตนเองได้ตามเกณฑ์ที่กำหนด ร้อยละ 50</t>
  </si>
  <si>
    <t>(86,700 คน)</t>
  </si>
  <si>
    <t>คณะที่ 4    การบริหารจัดการ</t>
  </si>
  <si>
    <t>ร้อยละของหน่วยงานในสังกัดกระทรวงสาธารณสุข</t>
  </si>
  <si>
    <t>ผ่านเกณฑ์การประเมิน ITA ร้อยละ 85</t>
  </si>
  <si>
    <t xml:space="preserve">ร้อยละของการจัดซื้อร่วมของยา เวชภัณฑ์ที่ไม่ใช่ยา </t>
  </si>
  <si>
    <t>วัสดุวิทยาศาสตร์ และวัสดุทันตกรรม</t>
  </si>
  <si>
    <t>(ไม่น้อยกว่าร้อยละ 20)</t>
  </si>
  <si>
    <t>ร้อยละจังหวัด/หน่วยบริการผ่านเกณฑ์คุณภาพข้อมูล</t>
  </si>
  <si>
    <t xml:space="preserve">คุณภาพข้อมูลสาเหตุการตาย (Ill Defined)
1. คุณภาพข้อมูลสาเหตุการตาย หมายถึง ข้อมูลสาเหตุการตายที่ไม่ทราบสาเหตุ 
(Ill Defined)ของจังหวัดไม่เกินร้อยละ 25 
1. คุณภาพข้อมูลสาเหตุการตาย หมายถึง ข้อมูลสาเหตุการตายที่ไม่ทราบสาเหตุ 
(Ill Defined)ของจังหวัดไม่เกินร้อยละ 25 
</t>
  </si>
  <si>
    <t>คุณภาพข้อมูลบริการถูกต้องไม่น้อยกว่าร้อยละ 75</t>
  </si>
  <si>
    <t>ของจังหวัดไม่เกินร้อยละ 25 (หน่วยงาน 80%)</t>
  </si>
  <si>
    <t>(หน่วยงาน 80%)</t>
  </si>
  <si>
    <t>(ไม่ต่ำกว่าร้อยละ 95.5)</t>
  </si>
  <si>
    <t>ร้อยละหน่วยบริการที่ประสบภาวะวิกฤติทางการเงิน</t>
  </si>
  <si>
    <t>(ไม่เกินร้อยละ 8)</t>
  </si>
  <si>
    <t>ร้อยละผลงานวิจัย/R2R ด้านสุขภาพที่ให้หน่วยงาน</t>
  </si>
  <si>
    <t>ต่างๆนำไปใช้ประโยชน์ ไม่ต่ำกว่าร้อยละ 20</t>
  </si>
  <si>
    <r>
      <t xml:space="preserve">สาขามะเร็ง  </t>
    </r>
    <r>
      <rPr>
        <b/>
        <sz val="12"/>
        <rFont val="TH SarabunPSK"/>
        <family val="2"/>
      </rPr>
      <t>ลดระยะเวลารอคอย ผ่าตัด เคมีบำบัด รังสีรักษา ของมะเร็ง 5 อันดับแรก (ร้อยละ 80)</t>
    </r>
  </si>
  <si>
    <t>ร้อยละของเด็กอายุ 0-5 ปี สูงดีสมส่วน</t>
  </si>
  <si>
    <t>และส่วนสูงเฉลี่ยที่อายุ 5 ปี</t>
  </si>
  <si>
    <t>(ร้อยละ 51)</t>
  </si>
  <si>
    <t>อัตราผู้ป่วยความดันโลหิตสูงรายใหม่</t>
  </si>
  <si>
    <t>อัตราผู้ป่วยเบาหวานรายใหม่</t>
  </si>
  <si>
    <t>คณะที่ 3    การบริหารทรัพยากรมนุษย์</t>
  </si>
  <si>
    <t>คณะที่ 2</t>
  </si>
  <si>
    <t>ร้อยละของผู้ป่วยเบาหวานที่</t>
  </si>
  <si>
    <t>จำนวนประชากรกลางปี</t>
  </si>
  <si>
    <t>จำนวนประชากรกลางในช่วงเวลาเดียวกัน</t>
  </si>
  <si>
    <t>จำนวนผู้ป่วยใน จากการบาดเจ็บ (19 สาเหตุ)ทุกราย ที่มีค่า Ps score มากกว่าหรือเท่ากับ 0.75</t>
  </si>
  <si>
    <t>จำนวนประชากรกลางปี (PA)</t>
  </si>
  <si>
    <t>ร้อยละของเด็กอายุ 9, 18, 30 และ 42 เดือน ทุกคนได้รับ</t>
  </si>
  <si>
    <t>การตรวจคัดกรองพัฒนาการและพบสงสัยล่าช้า</t>
  </si>
  <si>
    <t>(ตรวจครั้งแรก) ไม่น้อยกว่าร้อยละ 20</t>
  </si>
  <si>
    <t>ร้อยละของเด็กอายุ 9, 18, 30 และ 42 เดือนหมายถึง</t>
  </si>
  <si>
    <t>เด็กที่ตรวจคัดกรองพัฒนาการในครั้งแรกและพบสงสัยล่าช้าได้รับ</t>
  </si>
  <si>
    <t>การประเมินพัฒนาการซ้ำภายใน 30 วัน ไม่น้อยกว่าร้อยละ 90</t>
  </si>
  <si>
    <t>ทารกแรกเกิดน้ำหนักน้อยกว่า2,500 กรัม</t>
  </si>
  <si>
    <t>ไม่เกินร้อยละ 7</t>
  </si>
  <si>
    <t>ภาวะขาดออกซิเจนในทารกแรกเกิดระหว่างคลอด</t>
  </si>
  <si>
    <t>ไม่เกิน 25 ต่อการเกิดมีชีพพันคน</t>
  </si>
  <si>
    <t>ร้อยละทารกแรกเกิดจนถึงอายุต่ำกว่า 6 เดือน</t>
  </si>
  <si>
    <t>กินนมแม่อย่างเดียวไม่น้อยกว่าร้อยละ 30</t>
  </si>
  <si>
    <t>ร้อยละของผู้ที่ได้รับการคัดกรองโรคความดันโลหิตสูง</t>
  </si>
  <si>
    <t xml:space="preserve"> (มากกว่าหรือเท่ากับ ร้อยละ 90)</t>
  </si>
  <si>
    <t>ร้อยละของผู้ที่ได้รับการคัดกรองโรคเบาหวาน</t>
  </si>
  <si>
    <t>(ลดลง 30%จากปี 2554ไม่เกิน 24.49 ต่อประชากรแสนคน)</t>
  </si>
  <si>
    <t>(ปี 60=ไม่เกิน 18 ต่อประชากรแสนคน)</t>
  </si>
  <si>
    <t>ภาพรวมอำเภอ</t>
  </si>
  <si>
    <t>5 เดือน</t>
  </si>
  <si>
    <t>หมายเหตุ  รอบ 1 ผลงานรอบ 5 เดือน (ตค.59-กพ.60)</t>
  </si>
  <si>
    <t xml:space="preserve">               รอบ 2 ผลงานรอบ 10เดือน(ตค.59-กค.60)</t>
  </si>
  <si>
    <t>แบบฟอร์มที่ 5 แบบสรุปผลการดำเนินงานตัวชี้วัดที่เกี่ยวข้องตามแผนการตรวจราชการปี 2560</t>
  </si>
  <si>
    <t>รพ.ท่าคันโท</t>
  </si>
  <si>
    <t>รพ.สต.ยางอู้ม</t>
  </si>
  <si>
    <t>รพ.สต.กุดจิก</t>
  </si>
  <si>
    <t>รพ.สต.กุงเก่า</t>
  </si>
  <si>
    <t>(เป้าหมายเด็กอายุ 12 ปีที่ตรวจฟัน)</t>
  </si>
  <si>
    <t>(เป้าหมายเด็กอายุ 9, 18, 30 และ 42 เดือน ที่ตรวจ)</t>
  </si>
  <si>
    <t>ร้อยละประชากรเข้าถึงบริการการแพทย์ฉุกเฉิน ปี 2560</t>
  </si>
  <si>
    <t>ร้อยละของผู้ป่วยเบาหวาน/ความดันโลหิตสูงที่</t>
  </si>
  <si>
    <t>รพ.สต.บ้านแสนสุข</t>
  </si>
  <si>
    <t xml:space="preserve"> รพ.สต.บ้านหนองแซง</t>
  </si>
  <si>
    <t xml:space="preserve"> รพ.สต.บ้านดงกลาง</t>
  </si>
  <si>
    <t xml:space="preserve">   รพ.สต.ดงสมบูรณ์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</si>
</sst>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u/>
      <sz val="12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2"/>
      <color rgb="FFFF0000"/>
      <name val="TH SarabunPSK"/>
      <family val="2"/>
    </font>
    <font>
      <b/>
      <sz val="1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3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2" borderId="4" xfId="0" applyFont="1" applyFill="1" applyBorder="1" applyAlignment="1">
      <alignment horizontal="center" vertical="top" wrapText="1"/>
    </xf>
    <xf numFmtId="0" fontId="3" fillId="0" borderId="4" xfId="0" applyFont="1" applyBorder="1"/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12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1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6" fillId="0" borderId="3" xfId="0" applyFont="1" applyBorder="1"/>
    <xf numFmtId="0" fontId="7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0" borderId="12" xfId="0" applyFont="1" applyBorder="1" applyAlignment="1"/>
    <xf numFmtId="2" fontId="3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4" borderId="12" xfId="0" applyFont="1" applyFill="1" applyBorder="1"/>
    <xf numFmtId="3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/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/>
    <xf numFmtId="3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3" fillId="4" borderId="1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5" xfId="0" applyFont="1" applyFill="1" applyBorder="1"/>
    <xf numFmtId="0" fontId="4" fillId="2" borderId="10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/>
    <xf numFmtId="4" fontId="7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/>
    <xf numFmtId="0" fontId="2" fillId="2" borderId="8" xfId="0" applyFont="1" applyFill="1" applyBorder="1"/>
    <xf numFmtId="0" fontId="3" fillId="0" borderId="7" xfId="0" applyFont="1" applyBorder="1" applyAlignment="1">
      <alignment horizontal="left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0" borderId="3" xfId="0" applyFont="1" applyBorder="1"/>
    <xf numFmtId="0" fontId="11" fillId="2" borderId="4" xfId="0" applyFont="1" applyFill="1" applyBorder="1" applyAlignment="1">
      <alignment horizontal="center"/>
    </xf>
    <xf numFmtId="0" fontId="11" fillId="0" borderId="4" xfId="0" applyFont="1" applyBorder="1"/>
    <xf numFmtId="0" fontId="11" fillId="0" borderId="3" xfId="0" applyFont="1" applyBorder="1" applyAlignment="1">
      <alignment horizontal="left"/>
    </xf>
    <xf numFmtId="0" fontId="11" fillId="0" borderId="11" xfId="0" applyFont="1" applyBorder="1"/>
    <xf numFmtId="0" fontId="3" fillId="2" borderId="3" xfId="0" applyFont="1" applyFill="1" applyBorder="1"/>
    <xf numFmtId="2" fontId="3" fillId="6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11" fillId="0" borderId="14" xfId="0" applyFont="1" applyBorder="1"/>
    <xf numFmtId="0" fontId="11" fillId="0" borderId="9" xfId="0" applyFont="1" applyBorder="1"/>
    <xf numFmtId="0" fontId="11" fillId="0" borderId="4" xfId="0" applyFont="1" applyBorder="1" applyAlignment="1">
      <alignment horizontal="left"/>
    </xf>
    <xf numFmtId="0" fontId="1" fillId="0" borderId="9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3" fillId="0" borderId="7" xfId="0" applyFont="1" applyBorder="1"/>
    <xf numFmtId="0" fontId="2" fillId="2" borderId="10" xfId="0" applyFont="1" applyFill="1" applyBorder="1"/>
    <xf numFmtId="0" fontId="3" fillId="0" borderId="7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2"/>
  <sheetViews>
    <sheetView tabSelected="1" view="pageLayout" zoomScaleNormal="124" workbookViewId="0">
      <selection activeCell="G7" sqref="G7"/>
    </sheetView>
  </sheetViews>
  <sheetFormatPr defaultRowHeight="15.95" customHeight="1" x14ac:dyDescent="0.25"/>
  <cols>
    <col min="1" max="1" width="5.625" style="81" customWidth="1"/>
    <col min="2" max="2" width="31.125" style="3" customWidth="1"/>
    <col min="3" max="3" width="12.5" style="35" customWidth="1"/>
    <col min="4" max="4" width="9.125" style="36" customWidth="1"/>
    <col min="5" max="7" width="8.625" style="36" customWidth="1"/>
    <col min="8" max="8" width="9.25" style="101" customWidth="1"/>
    <col min="9" max="9" width="10.875" style="36" customWidth="1"/>
    <col min="10" max="10" width="10.375" style="36" customWidth="1"/>
    <col min="11" max="11" width="10.75" style="36" customWidth="1"/>
    <col min="12" max="12" width="8.75" style="37" customWidth="1"/>
    <col min="13" max="16384" width="9" style="3"/>
  </cols>
  <sheetData>
    <row r="1" spans="1:13" ht="15.75" customHeight="1" x14ac:dyDescent="0.25">
      <c r="A1" s="155" t="s">
        <v>162</v>
      </c>
      <c r="B1" s="155"/>
      <c r="C1" s="155"/>
      <c r="D1" s="155"/>
      <c r="E1" s="155"/>
      <c r="F1" s="155"/>
      <c r="G1" s="155"/>
      <c r="H1" s="156"/>
      <c r="I1" s="156"/>
      <c r="J1" s="156"/>
      <c r="K1" s="156"/>
      <c r="L1" s="155"/>
    </row>
    <row r="2" spans="1:13" ht="15.75" customHeight="1" x14ac:dyDescent="0.25">
      <c r="A2" s="159" t="s">
        <v>0</v>
      </c>
      <c r="B2" s="157" t="s">
        <v>1</v>
      </c>
      <c r="C2" s="157" t="s">
        <v>4</v>
      </c>
      <c r="D2" s="140" t="s">
        <v>163</v>
      </c>
      <c r="E2" s="140" t="s">
        <v>166</v>
      </c>
      <c r="F2" s="140" t="s">
        <v>164</v>
      </c>
      <c r="G2" s="140" t="s">
        <v>165</v>
      </c>
      <c r="H2" s="141" t="s">
        <v>171</v>
      </c>
      <c r="I2" s="141" t="s">
        <v>172</v>
      </c>
      <c r="J2" s="141" t="s">
        <v>173</v>
      </c>
      <c r="K2" s="142" t="s">
        <v>174</v>
      </c>
      <c r="L2" s="90" t="s">
        <v>158</v>
      </c>
    </row>
    <row r="3" spans="1:13" ht="15.95" customHeight="1" x14ac:dyDescent="0.25">
      <c r="A3" s="160"/>
      <c r="B3" s="158"/>
      <c r="C3" s="158"/>
      <c r="D3" s="48" t="s">
        <v>159</v>
      </c>
      <c r="E3" s="48" t="s">
        <v>159</v>
      </c>
      <c r="F3" s="48" t="s">
        <v>159</v>
      </c>
      <c r="G3" s="48" t="s">
        <v>159</v>
      </c>
      <c r="H3" s="90" t="s">
        <v>159</v>
      </c>
      <c r="I3" s="92" t="s">
        <v>159</v>
      </c>
      <c r="J3" s="91" t="s">
        <v>159</v>
      </c>
      <c r="K3" s="91" t="s">
        <v>159</v>
      </c>
      <c r="L3" s="66" t="s">
        <v>159</v>
      </c>
    </row>
    <row r="4" spans="1:13" s="6" customFormat="1" ht="15.95" customHeight="1" x14ac:dyDescent="0.2">
      <c r="A4" s="83" t="s">
        <v>17</v>
      </c>
      <c r="B4" s="49" t="s">
        <v>2</v>
      </c>
      <c r="C4" s="50"/>
      <c r="D4" s="51"/>
      <c r="E4" s="51"/>
      <c r="F4" s="51"/>
      <c r="G4" s="51"/>
      <c r="H4" s="102"/>
      <c r="I4" s="51"/>
      <c r="J4" s="51"/>
      <c r="K4" s="51"/>
      <c r="L4" s="67"/>
      <c r="M4" s="5"/>
    </row>
    <row r="5" spans="1:13" ht="15.95" customHeight="1" x14ac:dyDescent="0.25">
      <c r="A5" s="7">
        <v>1</v>
      </c>
      <c r="B5" s="8" t="s">
        <v>18</v>
      </c>
      <c r="C5" s="9" t="s">
        <v>5</v>
      </c>
      <c r="D5" s="2">
        <v>47</v>
      </c>
      <c r="E5" s="2">
        <v>6</v>
      </c>
      <c r="F5" s="2">
        <v>10</v>
      </c>
      <c r="G5" s="2">
        <v>2</v>
      </c>
      <c r="H5" s="2">
        <v>0</v>
      </c>
      <c r="I5" s="93">
        <v>18</v>
      </c>
      <c r="J5" s="2">
        <v>4</v>
      </c>
      <c r="K5" s="2">
        <v>9</v>
      </c>
      <c r="L5" s="2">
        <f>D5+E5+F5+G5+H5+I5+J5+K5</f>
        <v>96</v>
      </c>
    </row>
    <row r="6" spans="1:13" ht="15.95" customHeight="1" x14ac:dyDescent="0.25">
      <c r="A6" s="10"/>
      <c r="B6" s="11" t="s">
        <v>19</v>
      </c>
      <c r="C6" s="9" t="s">
        <v>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93">
        <v>0</v>
      </c>
      <c r="J6" s="2">
        <v>0</v>
      </c>
      <c r="K6" s="2">
        <v>0</v>
      </c>
      <c r="L6" s="2">
        <f>D6+E6+F6+G6+H6+I6+J6+K6</f>
        <v>0</v>
      </c>
    </row>
    <row r="7" spans="1:13" ht="15.95" customHeight="1" x14ac:dyDescent="0.25">
      <c r="A7" s="12"/>
      <c r="B7" s="13" t="s">
        <v>20</v>
      </c>
      <c r="C7" s="9" t="s">
        <v>7</v>
      </c>
      <c r="D7" s="15">
        <f t="shared" ref="D7:L7" si="0">D6/D5*100000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04">
        <f t="shared" si="0"/>
        <v>0</v>
      </c>
    </row>
    <row r="8" spans="1:13" ht="15.95" customHeight="1" x14ac:dyDescent="0.25">
      <c r="A8" s="68">
        <v>2</v>
      </c>
      <c r="B8" s="16" t="s">
        <v>3</v>
      </c>
      <c r="C8" s="17" t="s">
        <v>5</v>
      </c>
      <c r="D8" s="2">
        <v>178</v>
      </c>
      <c r="E8" s="2">
        <v>126</v>
      </c>
      <c r="F8" s="2">
        <v>62</v>
      </c>
      <c r="G8" s="2">
        <v>92</v>
      </c>
      <c r="H8" s="2">
        <v>11</v>
      </c>
      <c r="I8" s="93">
        <v>123</v>
      </c>
      <c r="J8" s="2">
        <v>54</v>
      </c>
      <c r="K8" s="2">
        <v>51</v>
      </c>
      <c r="L8" s="2">
        <f>D8+E8+F8+G8+H8+I8+J8+K8</f>
        <v>697</v>
      </c>
    </row>
    <row r="9" spans="1:13" ht="15.95" customHeight="1" x14ac:dyDescent="0.25">
      <c r="A9" s="18"/>
      <c r="B9" s="11" t="s">
        <v>16</v>
      </c>
      <c r="C9" s="17" t="s">
        <v>6</v>
      </c>
      <c r="D9" s="2">
        <v>164</v>
      </c>
      <c r="E9" s="2">
        <v>126</v>
      </c>
      <c r="F9" s="2">
        <v>58</v>
      </c>
      <c r="G9" s="2">
        <v>87</v>
      </c>
      <c r="H9" s="2">
        <v>10</v>
      </c>
      <c r="I9" s="93">
        <v>119</v>
      </c>
      <c r="J9" s="2">
        <v>51</v>
      </c>
      <c r="K9" s="2">
        <v>49</v>
      </c>
      <c r="L9" s="2">
        <f>D9+E9+F9+G9+H9+I9+J9+K9</f>
        <v>664</v>
      </c>
    </row>
    <row r="10" spans="1:13" ht="15.95" customHeight="1" x14ac:dyDescent="0.25">
      <c r="A10" s="12"/>
      <c r="B10" s="13" t="s">
        <v>168</v>
      </c>
      <c r="C10" s="17" t="s">
        <v>7</v>
      </c>
      <c r="D10" s="14">
        <f t="shared" ref="D10:L10" si="1">SUM(D9*100)/D8</f>
        <v>92.134831460674164</v>
      </c>
      <c r="E10" s="14">
        <f t="shared" si="1"/>
        <v>100</v>
      </c>
      <c r="F10" s="14">
        <f t="shared" si="1"/>
        <v>93.548387096774192</v>
      </c>
      <c r="G10" s="14">
        <f t="shared" si="1"/>
        <v>94.565217391304344</v>
      </c>
      <c r="H10" s="14">
        <f t="shared" si="1"/>
        <v>90.909090909090907</v>
      </c>
      <c r="I10" s="14">
        <f t="shared" si="1"/>
        <v>96.747967479674799</v>
      </c>
      <c r="J10" s="14">
        <f t="shared" si="1"/>
        <v>94.444444444444443</v>
      </c>
      <c r="K10" s="14">
        <f t="shared" si="1"/>
        <v>96.078431372549019</v>
      </c>
      <c r="L10" s="113">
        <f t="shared" si="1"/>
        <v>95.265423242467719</v>
      </c>
    </row>
    <row r="11" spans="1:13" ht="15.95" customHeight="1" x14ac:dyDescent="0.25">
      <c r="A11" s="18"/>
      <c r="B11" s="11" t="s">
        <v>141</v>
      </c>
      <c r="C11" s="17" t="s">
        <v>5</v>
      </c>
      <c r="D11" s="2">
        <v>178</v>
      </c>
      <c r="E11" s="2">
        <v>126</v>
      </c>
      <c r="F11" s="2">
        <v>62</v>
      </c>
      <c r="G11" s="2">
        <v>92</v>
      </c>
      <c r="H11" s="2">
        <v>11</v>
      </c>
      <c r="I11" s="93">
        <v>123</v>
      </c>
      <c r="J11" s="2">
        <v>54</v>
      </c>
      <c r="K11" s="2">
        <v>51</v>
      </c>
      <c r="L11" s="2">
        <f>D11+E11+F11+G11+H11+I11+J11+K11</f>
        <v>697</v>
      </c>
    </row>
    <row r="12" spans="1:13" ht="15.95" customHeight="1" x14ac:dyDescent="0.25">
      <c r="A12" s="18"/>
      <c r="B12" s="11" t="s">
        <v>142</v>
      </c>
      <c r="C12" s="17" t="s">
        <v>6</v>
      </c>
      <c r="D12" s="2">
        <v>16</v>
      </c>
      <c r="E12" s="2">
        <v>32</v>
      </c>
      <c r="F12" s="2">
        <v>16</v>
      </c>
      <c r="G12" s="2">
        <v>14</v>
      </c>
      <c r="H12" s="2">
        <v>4</v>
      </c>
      <c r="I12" s="93">
        <v>48</v>
      </c>
      <c r="J12" s="2">
        <v>13</v>
      </c>
      <c r="K12" s="2">
        <v>13</v>
      </c>
      <c r="L12" s="2">
        <f>D12+E12+F12+G12+H12+I12+J12+K12</f>
        <v>156</v>
      </c>
    </row>
    <row r="13" spans="1:13" ht="15.95" customHeight="1" x14ac:dyDescent="0.25">
      <c r="A13" s="12"/>
      <c r="B13" s="13" t="s">
        <v>143</v>
      </c>
      <c r="C13" s="17" t="s">
        <v>7</v>
      </c>
      <c r="D13" s="14">
        <f t="shared" ref="D13:L13" si="2">SUM(D12*100)/D11</f>
        <v>8.9887640449438209</v>
      </c>
      <c r="E13" s="14">
        <f t="shared" si="2"/>
        <v>25.396825396825395</v>
      </c>
      <c r="F13" s="14">
        <f t="shared" si="2"/>
        <v>25.806451612903224</v>
      </c>
      <c r="G13" s="14">
        <f t="shared" si="2"/>
        <v>15.217391304347826</v>
      </c>
      <c r="H13" s="14">
        <f t="shared" si="2"/>
        <v>36.363636363636367</v>
      </c>
      <c r="I13" s="14">
        <f t="shared" si="2"/>
        <v>39.024390243902438</v>
      </c>
      <c r="J13" s="14">
        <f t="shared" si="2"/>
        <v>24.074074074074073</v>
      </c>
      <c r="K13" s="14">
        <f t="shared" si="2"/>
        <v>25.490196078431371</v>
      </c>
      <c r="L13" s="113">
        <f t="shared" si="2"/>
        <v>22.381635581061694</v>
      </c>
    </row>
    <row r="14" spans="1:13" ht="15.95" customHeight="1" x14ac:dyDescent="0.25">
      <c r="A14" s="18"/>
      <c r="B14" s="11" t="s">
        <v>144</v>
      </c>
      <c r="C14" s="17" t="s">
        <v>5</v>
      </c>
      <c r="D14" s="2">
        <v>16</v>
      </c>
      <c r="E14" s="2">
        <v>32</v>
      </c>
      <c r="F14" s="2">
        <v>16</v>
      </c>
      <c r="G14" s="2">
        <v>14</v>
      </c>
      <c r="H14" s="2">
        <v>4</v>
      </c>
      <c r="I14" s="93">
        <v>48</v>
      </c>
      <c r="J14" s="2">
        <v>13</v>
      </c>
      <c r="K14" s="2">
        <v>13</v>
      </c>
      <c r="L14" s="2">
        <f>D14+E14+F14+G14+H14+I14+J14+K14</f>
        <v>156</v>
      </c>
    </row>
    <row r="15" spans="1:13" ht="15.95" customHeight="1" x14ac:dyDescent="0.25">
      <c r="A15" s="18"/>
      <c r="B15" s="38" t="s">
        <v>145</v>
      </c>
      <c r="C15" s="17" t="s">
        <v>6</v>
      </c>
      <c r="D15" s="2">
        <v>16</v>
      </c>
      <c r="E15" s="2">
        <v>32</v>
      </c>
      <c r="F15" s="2">
        <v>16</v>
      </c>
      <c r="G15" s="2">
        <v>14</v>
      </c>
      <c r="H15" s="2">
        <v>4</v>
      </c>
      <c r="I15" s="93">
        <v>48</v>
      </c>
      <c r="J15" s="2">
        <v>13</v>
      </c>
      <c r="K15" s="2">
        <v>13</v>
      </c>
      <c r="L15" s="2">
        <f>D15+E15+F15+G15+H15+I15+J15+K15</f>
        <v>156</v>
      </c>
    </row>
    <row r="16" spans="1:13" ht="15.95" customHeight="1" x14ac:dyDescent="0.25">
      <c r="A16" s="12"/>
      <c r="B16" s="114" t="s">
        <v>146</v>
      </c>
      <c r="C16" s="17" t="s">
        <v>7</v>
      </c>
      <c r="D16" s="14">
        <f t="shared" ref="D16:L16" si="3">SUM(D15*100)/D14</f>
        <v>100</v>
      </c>
      <c r="E16" s="14">
        <f t="shared" si="3"/>
        <v>100</v>
      </c>
      <c r="F16" s="14">
        <f t="shared" si="3"/>
        <v>100</v>
      </c>
      <c r="G16" s="14">
        <f t="shared" si="3"/>
        <v>100</v>
      </c>
      <c r="H16" s="14">
        <f t="shared" si="3"/>
        <v>100</v>
      </c>
      <c r="I16" s="14">
        <f t="shared" si="3"/>
        <v>100</v>
      </c>
      <c r="J16" s="14">
        <f t="shared" si="3"/>
        <v>100</v>
      </c>
      <c r="K16" s="14">
        <f t="shared" si="3"/>
        <v>100</v>
      </c>
      <c r="L16" s="113">
        <f t="shared" si="3"/>
        <v>100</v>
      </c>
    </row>
    <row r="17" spans="1:12" ht="15.95" customHeight="1" x14ac:dyDescent="0.25">
      <c r="A17" s="18"/>
      <c r="B17" s="11" t="s">
        <v>147</v>
      </c>
      <c r="C17" s="17" t="s">
        <v>5</v>
      </c>
      <c r="D17" s="2">
        <v>47</v>
      </c>
      <c r="E17" s="2">
        <v>6</v>
      </c>
      <c r="F17" s="2">
        <v>10</v>
      </c>
      <c r="G17" s="2">
        <v>2</v>
      </c>
      <c r="H17" s="2">
        <v>0</v>
      </c>
      <c r="I17" s="93">
        <v>18</v>
      </c>
      <c r="J17" s="2">
        <v>4</v>
      </c>
      <c r="K17" s="2">
        <v>9</v>
      </c>
      <c r="L17" s="2">
        <f>D17+E17+F17+G17+H17+I17+J17+K17</f>
        <v>96</v>
      </c>
    </row>
    <row r="18" spans="1:12" ht="15.95" customHeight="1" x14ac:dyDescent="0.25">
      <c r="A18" s="18"/>
      <c r="B18" s="11" t="s">
        <v>148</v>
      </c>
      <c r="C18" s="17" t="s">
        <v>6</v>
      </c>
      <c r="D18" s="2">
        <v>3</v>
      </c>
      <c r="E18" s="2">
        <v>0</v>
      </c>
      <c r="F18" s="2">
        <v>0</v>
      </c>
      <c r="G18" s="2">
        <v>0</v>
      </c>
      <c r="H18" s="2">
        <v>0</v>
      </c>
      <c r="I18" s="93">
        <v>0</v>
      </c>
      <c r="J18" s="2">
        <v>0</v>
      </c>
      <c r="K18" s="2">
        <v>0</v>
      </c>
      <c r="L18" s="2">
        <f>D18+E18+F18+G18+H18+I18+J18+K18</f>
        <v>3</v>
      </c>
    </row>
    <row r="19" spans="1:12" ht="15.95" customHeight="1" x14ac:dyDescent="0.25">
      <c r="A19" s="12"/>
      <c r="B19" s="13"/>
      <c r="C19" s="17" t="s">
        <v>7</v>
      </c>
      <c r="D19" s="14">
        <f t="shared" ref="D19:K19" si="4">SUM(D18*100)/D17</f>
        <v>6.3829787234042552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04">
        <f>L18/L17*100</f>
        <v>3.125</v>
      </c>
    </row>
    <row r="20" spans="1:12" ht="15.95" customHeight="1" x14ac:dyDescent="0.25">
      <c r="A20" s="18"/>
      <c r="B20" s="11" t="s">
        <v>149</v>
      </c>
      <c r="C20" s="17" t="s">
        <v>5</v>
      </c>
      <c r="D20" s="2">
        <v>47</v>
      </c>
      <c r="E20" s="2">
        <v>6</v>
      </c>
      <c r="F20" s="2">
        <v>10</v>
      </c>
      <c r="G20" s="2">
        <v>2</v>
      </c>
      <c r="H20" s="2">
        <v>0</v>
      </c>
      <c r="I20" s="93">
        <v>18</v>
      </c>
      <c r="J20" s="2">
        <v>4</v>
      </c>
      <c r="K20" s="2">
        <v>9</v>
      </c>
      <c r="L20" s="2">
        <v>96</v>
      </c>
    </row>
    <row r="21" spans="1:12" ht="15.95" customHeight="1" x14ac:dyDescent="0.25">
      <c r="A21" s="18"/>
      <c r="B21" s="11" t="s">
        <v>150</v>
      </c>
      <c r="C21" s="17" t="s">
        <v>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93">
        <v>0</v>
      </c>
      <c r="J21" s="2">
        <v>0</v>
      </c>
      <c r="K21" s="2">
        <v>0</v>
      </c>
      <c r="L21" s="2">
        <f>D21+E21+F21+G21</f>
        <v>0</v>
      </c>
    </row>
    <row r="22" spans="1:12" ht="15.95" customHeight="1" x14ac:dyDescent="0.25">
      <c r="A22" s="12"/>
      <c r="B22" s="13"/>
      <c r="C22" s="17" t="s">
        <v>7</v>
      </c>
      <c r="D22" s="14">
        <f t="shared" ref="D22:L22" si="5">D21/D20*1000</f>
        <v>0</v>
      </c>
      <c r="E22" s="14">
        <f t="shared" si="5"/>
        <v>0</v>
      </c>
      <c r="F22" s="14">
        <f t="shared" si="5"/>
        <v>0</v>
      </c>
      <c r="G22" s="14">
        <f t="shared" si="5"/>
        <v>0</v>
      </c>
      <c r="H22" s="14"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13">
        <f t="shared" si="5"/>
        <v>0</v>
      </c>
    </row>
    <row r="23" spans="1:12" ht="15.95" customHeight="1" x14ac:dyDescent="0.25">
      <c r="A23" s="18"/>
      <c r="B23" s="112" t="s">
        <v>151</v>
      </c>
      <c r="C23" s="17" t="s">
        <v>5</v>
      </c>
      <c r="D23" s="2">
        <v>12</v>
      </c>
      <c r="E23" s="2">
        <v>15</v>
      </c>
      <c r="F23" s="2">
        <v>26</v>
      </c>
      <c r="G23" s="2">
        <v>8</v>
      </c>
      <c r="H23" s="2">
        <v>0</v>
      </c>
      <c r="I23" s="93">
        <v>36</v>
      </c>
      <c r="J23" s="2">
        <v>16</v>
      </c>
      <c r="K23" s="2">
        <v>10</v>
      </c>
      <c r="L23" s="2">
        <f>D23+E23+F23+G23+H23+I23+J23+K23</f>
        <v>123</v>
      </c>
    </row>
    <row r="24" spans="1:12" ht="15.95" customHeight="1" x14ac:dyDescent="0.25">
      <c r="A24" s="18"/>
      <c r="B24" s="112" t="s">
        <v>152</v>
      </c>
      <c r="C24" s="17" t="s">
        <v>6</v>
      </c>
      <c r="D24" s="2">
        <v>12</v>
      </c>
      <c r="E24" s="2">
        <v>6</v>
      </c>
      <c r="F24" s="2">
        <v>16</v>
      </c>
      <c r="G24" s="2">
        <v>1</v>
      </c>
      <c r="H24" s="2">
        <v>0</v>
      </c>
      <c r="I24" s="93">
        <v>15</v>
      </c>
      <c r="J24" s="2">
        <v>3</v>
      </c>
      <c r="K24" s="2">
        <v>10</v>
      </c>
      <c r="L24" s="2">
        <f>D24+E24+F24+G24+H24+I24+J24+K24</f>
        <v>63</v>
      </c>
    </row>
    <row r="25" spans="1:12" ht="15.95" customHeight="1" x14ac:dyDescent="0.25">
      <c r="A25" s="18"/>
      <c r="B25" s="112"/>
      <c r="C25" s="17" t="s">
        <v>7</v>
      </c>
      <c r="D25" s="14">
        <f t="shared" ref="D25:L25" si="6">SUM(D24*100)/D23</f>
        <v>100</v>
      </c>
      <c r="E25" s="14">
        <f t="shared" si="6"/>
        <v>40</v>
      </c>
      <c r="F25" s="14">
        <f t="shared" si="6"/>
        <v>61.53846153846154</v>
      </c>
      <c r="G25" s="14">
        <f t="shared" si="6"/>
        <v>12.5</v>
      </c>
      <c r="H25" s="14">
        <v>0</v>
      </c>
      <c r="I25" s="14">
        <f t="shared" si="6"/>
        <v>41.666666666666664</v>
      </c>
      <c r="J25" s="14">
        <f t="shared" si="6"/>
        <v>18.75</v>
      </c>
      <c r="K25" s="14">
        <f t="shared" si="6"/>
        <v>100</v>
      </c>
      <c r="L25" s="113">
        <f t="shared" si="6"/>
        <v>51.219512195121951</v>
      </c>
    </row>
    <row r="26" spans="1:12" ht="15.95" customHeight="1" x14ac:dyDescent="0.25">
      <c r="A26" s="69">
        <v>3</v>
      </c>
      <c r="B26" s="16" t="s">
        <v>129</v>
      </c>
      <c r="C26" s="17" t="s">
        <v>5</v>
      </c>
      <c r="D26" s="46">
        <v>66</v>
      </c>
      <c r="E26" s="2">
        <v>608</v>
      </c>
      <c r="F26" s="2">
        <v>438</v>
      </c>
      <c r="G26" s="2">
        <v>380</v>
      </c>
      <c r="H26" s="2">
        <v>6</v>
      </c>
      <c r="I26" s="93">
        <v>506</v>
      </c>
      <c r="J26" s="2">
        <v>300</v>
      </c>
      <c r="K26" s="2">
        <v>314</v>
      </c>
      <c r="L26" s="2">
        <f>D26+E26+F26+G26+H26+I26+J26+K26</f>
        <v>2618</v>
      </c>
    </row>
    <row r="27" spans="1:12" ht="15.95" customHeight="1" x14ac:dyDescent="0.25">
      <c r="A27" s="70"/>
      <c r="B27" s="11" t="s">
        <v>130</v>
      </c>
      <c r="C27" s="17" t="s">
        <v>6</v>
      </c>
      <c r="D27" s="46">
        <v>39</v>
      </c>
      <c r="E27" s="2">
        <v>481</v>
      </c>
      <c r="F27" s="2">
        <v>132</v>
      </c>
      <c r="G27" s="2">
        <v>164</v>
      </c>
      <c r="H27" s="2">
        <v>5</v>
      </c>
      <c r="I27" s="93">
        <v>347</v>
      </c>
      <c r="J27" s="2">
        <v>212</v>
      </c>
      <c r="K27" s="2">
        <v>218</v>
      </c>
      <c r="L27" s="2">
        <f>D27+E27+F27+G27+H27+I27+J27+K27</f>
        <v>1598</v>
      </c>
    </row>
    <row r="28" spans="1:12" ht="15.95" customHeight="1" x14ac:dyDescent="0.25">
      <c r="A28" s="71"/>
      <c r="B28" s="13" t="s">
        <v>131</v>
      </c>
      <c r="C28" s="17" t="s">
        <v>7</v>
      </c>
      <c r="D28" s="14">
        <f t="shared" ref="D28:L28" si="7">SUM(D27*100)/D26</f>
        <v>59.090909090909093</v>
      </c>
      <c r="E28" s="14">
        <f t="shared" si="7"/>
        <v>79.111842105263165</v>
      </c>
      <c r="F28" s="14">
        <f t="shared" si="7"/>
        <v>30.136986301369863</v>
      </c>
      <c r="G28" s="14">
        <f t="shared" si="7"/>
        <v>43.157894736842103</v>
      </c>
      <c r="H28" s="14">
        <f t="shared" si="7"/>
        <v>83.333333333333329</v>
      </c>
      <c r="I28" s="14">
        <f t="shared" si="7"/>
        <v>68.577075098814234</v>
      </c>
      <c r="J28" s="14">
        <f t="shared" si="7"/>
        <v>70.666666666666671</v>
      </c>
      <c r="K28" s="14">
        <f t="shared" si="7"/>
        <v>69.426751592356695</v>
      </c>
      <c r="L28" s="113">
        <f t="shared" si="7"/>
        <v>61.038961038961041</v>
      </c>
    </row>
    <row r="29" spans="1:12" ht="15.95" customHeight="1" x14ac:dyDescent="0.25">
      <c r="A29" s="43">
        <v>4</v>
      </c>
      <c r="B29" s="16" t="s">
        <v>21</v>
      </c>
      <c r="C29" s="17" t="s">
        <v>5</v>
      </c>
      <c r="D29" s="46">
        <v>983</v>
      </c>
      <c r="E29" s="2">
        <v>738</v>
      </c>
      <c r="F29" s="2">
        <v>513</v>
      </c>
      <c r="G29" s="2">
        <v>0</v>
      </c>
      <c r="H29" s="2">
        <v>74</v>
      </c>
      <c r="I29" s="93">
        <v>814</v>
      </c>
      <c r="J29" s="2">
        <v>277</v>
      </c>
      <c r="K29" s="2">
        <v>307</v>
      </c>
      <c r="L29" s="2">
        <f>D29+E29+F29+G29+H29+I29+J29+K29</f>
        <v>3706</v>
      </c>
    </row>
    <row r="30" spans="1:12" ht="15.95" customHeight="1" x14ac:dyDescent="0.25">
      <c r="A30" s="72"/>
      <c r="B30" s="11" t="s">
        <v>22</v>
      </c>
      <c r="C30" s="17" t="s">
        <v>6</v>
      </c>
      <c r="D30" s="46">
        <v>693</v>
      </c>
      <c r="E30" s="2">
        <v>620</v>
      </c>
      <c r="F30" s="2">
        <v>270</v>
      </c>
      <c r="G30" s="2">
        <v>0</v>
      </c>
      <c r="H30" s="2">
        <v>53</v>
      </c>
      <c r="I30" s="93">
        <v>697</v>
      </c>
      <c r="J30" s="2">
        <v>224</v>
      </c>
      <c r="K30" s="2">
        <v>201</v>
      </c>
      <c r="L30" s="2">
        <f>D30+E30+F30+G30+H30+I30+J30+K30</f>
        <v>2758</v>
      </c>
    </row>
    <row r="31" spans="1:12" ht="15.95" customHeight="1" x14ac:dyDescent="0.25">
      <c r="A31" s="73"/>
      <c r="B31" s="13"/>
      <c r="C31" s="17" t="s">
        <v>7</v>
      </c>
      <c r="D31" s="14">
        <f t="shared" ref="D31:L31" si="8">SUM(D30*100)/D29</f>
        <v>70.498474059003058</v>
      </c>
      <c r="E31" s="14">
        <f t="shared" si="8"/>
        <v>84.010840108401084</v>
      </c>
      <c r="F31" s="14">
        <f t="shared" si="8"/>
        <v>52.631578947368418</v>
      </c>
      <c r="G31" s="14">
        <f>0</f>
        <v>0</v>
      </c>
      <c r="H31" s="14">
        <f t="shared" si="8"/>
        <v>71.621621621621628</v>
      </c>
      <c r="I31" s="14">
        <f t="shared" si="8"/>
        <v>85.626535626535627</v>
      </c>
      <c r="J31" s="14">
        <f t="shared" si="8"/>
        <v>80.866425992779781</v>
      </c>
      <c r="K31" s="14">
        <f t="shared" si="8"/>
        <v>65.472312703583057</v>
      </c>
      <c r="L31" s="113">
        <f t="shared" si="8"/>
        <v>74.419859686994059</v>
      </c>
    </row>
    <row r="32" spans="1:12" ht="15.95" customHeight="1" x14ac:dyDescent="0.25">
      <c r="A32" s="43">
        <v>5</v>
      </c>
      <c r="B32" s="19" t="s">
        <v>23</v>
      </c>
      <c r="C32" s="17" t="s">
        <v>5</v>
      </c>
      <c r="D32" s="46">
        <v>151</v>
      </c>
      <c r="E32" s="2">
        <v>67</v>
      </c>
      <c r="F32" s="2">
        <v>42</v>
      </c>
      <c r="G32" s="2">
        <v>28</v>
      </c>
      <c r="H32" s="2">
        <v>7</v>
      </c>
      <c r="I32" s="93">
        <v>66</v>
      </c>
      <c r="J32" s="2">
        <v>8</v>
      </c>
      <c r="K32" s="2">
        <v>19</v>
      </c>
      <c r="L32" s="2">
        <f>D32+E32+F32+G32+H32+I32+J32+K32</f>
        <v>388</v>
      </c>
    </row>
    <row r="33" spans="1:12" ht="15.95" customHeight="1" x14ac:dyDescent="0.25">
      <c r="A33" s="72"/>
      <c r="B33" s="20" t="s">
        <v>24</v>
      </c>
      <c r="C33" s="17" t="s">
        <v>6</v>
      </c>
      <c r="D33" s="46">
        <v>73</v>
      </c>
      <c r="E33" s="2">
        <v>48</v>
      </c>
      <c r="F33" s="2">
        <v>23</v>
      </c>
      <c r="G33" s="2">
        <v>10</v>
      </c>
      <c r="H33" s="2">
        <v>3</v>
      </c>
      <c r="I33" s="93">
        <v>40</v>
      </c>
      <c r="J33" s="2">
        <v>5</v>
      </c>
      <c r="K33" s="2">
        <v>11</v>
      </c>
      <c r="L33" s="2">
        <f>D33+E33+F33+G33+H33+I33+J33+K33</f>
        <v>213</v>
      </c>
    </row>
    <row r="34" spans="1:12" ht="15.95" customHeight="1" x14ac:dyDescent="0.25">
      <c r="A34" s="73"/>
      <c r="B34" s="13" t="s">
        <v>167</v>
      </c>
      <c r="C34" s="17" t="s">
        <v>7</v>
      </c>
      <c r="D34" s="14">
        <f t="shared" ref="D34:L34" si="9">SUM(D33*100)/D32</f>
        <v>48.34437086092715</v>
      </c>
      <c r="E34" s="14">
        <f t="shared" si="9"/>
        <v>71.641791044776113</v>
      </c>
      <c r="F34" s="14">
        <f t="shared" si="9"/>
        <v>54.761904761904759</v>
      </c>
      <c r="G34" s="14">
        <f t="shared" si="9"/>
        <v>35.714285714285715</v>
      </c>
      <c r="H34" s="14">
        <f t="shared" si="9"/>
        <v>42.857142857142854</v>
      </c>
      <c r="I34" s="14">
        <f t="shared" si="9"/>
        <v>60.606060606060609</v>
      </c>
      <c r="J34" s="14">
        <f t="shared" si="9"/>
        <v>62.5</v>
      </c>
      <c r="K34" s="14">
        <f t="shared" si="9"/>
        <v>57.89473684210526</v>
      </c>
      <c r="L34" s="113">
        <f t="shared" si="9"/>
        <v>54.896907216494846</v>
      </c>
    </row>
    <row r="35" spans="1:12" ht="15.95" customHeight="1" x14ac:dyDescent="0.25">
      <c r="A35" s="43">
        <v>6</v>
      </c>
      <c r="B35" s="16" t="s">
        <v>25</v>
      </c>
      <c r="C35" s="17" t="s">
        <v>5</v>
      </c>
      <c r="D35" s="46">
        <v>354</v>
      </c>
      <c r="E35" s="2">
        <v>221</v>
      </c>
      <c r="F35" s="2">
        <v>155</v>
      </c>
      <c r="G35" s="2">
        <v>182</v>
      </c>
      <c r="H35" s="2">
        <v>29</v>
      </c>
      <c r="I35" s="2">
        <v>237</v>
      </c>
      <c r="J35" s="2">
        <v>96</v>
      </c>
      <c r="K35" s="2">
        <v>79</v>
      </c>
      <c r="L35" s="2">
        <v>1353</v>
      </c>
    </row>
    <row r="36" spans="1:12" ht="15.95" customHeight="1" x14ac:dyDescent="0.25">
      <c r="A36" s="72"/>
      <c r="B36" s="11" t="s">
        <v>26</v>
      </c>
      <c r="C36" s="17" t="s">
        <v>6</v>
      </c>
      <c r="D36" s="47">
        <v>8</v>
      </c>
      <c r="E36" s="2">
        <v>3</v>
      </c>
      <c r="F36" s="2">
        <v>4</v>
      </c>
      <c r="G36" s="2">
        <v>1</v>
      </c>
      <c r="H36" s="2">
        <v>0</v>
      </c>
      <c r="I36" s="2">
        <v>3</v>
      </c>
      <c r="J36" s="2">
        <v>1</v>
      </c>
      <c r="K36" s="2">
        <v>4</v>
      </c>
      <c r="L36" s="2">
        <v>24</v>
      </c>
    </row>
    <row r="37" spans="1:12" ht="15.95" customHeight="1" x14ac:dyDescent="0.25">
      <c r="A37" s="73"/>
      <c r="B37" s="13" t="s">
        <v>12</v>
      </c>
      <c r="C37" s="17" t="s">
        <v>7</v>
      </c>
      <c r="D37" s="15">
        <f t="shared" ref="D37:L37" si="10">D36/D35*1000</f>
        <v>22.598870056497177</v>
      </c>
      <c r="E37" s="15">
        <f t="shared" si="10"/>
        <v>13.574660633484163</v>
      </c>
      <c r="F37" s="15">
        <f t="shared" si="10"/>
        <v>25.806451612903224</v>
      </c>
      <c r="G37" s="15">
        <f t="shared" si="10"/>
        <v>5.4945054945054945</v>
      </c>
      <c r="H37" s="15">
        <f t="shared" si="10"/>
        <v>0</v>
      </c>
      <c r="I37" s="15">
        <f t="shared" si="10"/>
        <v>12.658227848101266</v>
      </c>
      <c r="J37" s="15">
        <f t="shared" si="10"/>
        <v>10.416666666666666</v>
      </c>
      <c r="K37" s="15">
        <f t="shared" si="10"/>
        <v>50.632911392405063</v>
      </c>
      <c r="L37" s="103">
        <f t="shared" si="10"/>
        <v>17.738359201773836</v>
      </c>
    </row>
    <row r="38" spans="1:12" ht="15.95" customHeight="1" x14ac:dyDescent="0.25">
      <c r="A38" s="43">
        <v>7</v>
      </c>
      <c r="B38" s="16" t="s">
        <v>27</v>
      </c>
      <c r="C38" s="17" t="s">
        <v>5</v>
      </c>
      <c r="D38" s="2">
        <v>1</v>
      </c>
      <c r="E38" s="2">
        <v>1</v>
      </c>
      <c r="F38" s="2">
        <v>1</v>
      </c>
      <c r="G38" s="2">
        <v>1</v>
      </c>
      <c r="H38" s="2"/>
      <c r="I38" s="93">
        <v>1</v>
      </c>
      <c r="J38" s="2"/>
      <c r="K38" s="2">
        <v>1</v>
      </c>
      <c r="L38" s="2">
        <f>D38+E38+F38+G38+H38+I38+J38+K38</f>
        <v>6</v>
      </c>
    </row>
    <row r="39" spans="1:12" ht="15.95" customHeight="1" x14ac:dyDescent="0.25">
      <c r="A39" s="72"/>
      <c r="B39" s="11" t="s">
        <v>28</v>
      </c>
      <c r="C39" s="17" t="s">
        <v>6</v>
      </c>
      <c r="D39" s="2">
        <v>1</v>
      </c>
      <c r="E39" s="2">
        <v>1</v>
      </c>
      <c r="F39" s="2">
        <v>1</v>
      </c>
      <c r="G39" s="2">
        <v>1</v>
      </c>
      <c r="H39" s="2"/>
      <c r="I39" s="93">
        <v>1</v>
      </c>
      <c r="J39" s="2"/>
      <c r="K39" s="2">
        <v>1</v>
      </c>
      <c r="L39" s="2">
        <f>D39+E39+F39+G39+H39+I39+J39+K39</f>
        <v>6</v>
      </c>
    </row>
    <row r="40" spans="1:12" ht="15.95" customHeight="1" x14ac:dyDescent="0.25">
      <c r="A40" s="73"/>
      <c r="B40" s="13" t="s">
        <v>29</v>
      </c>
      <c r="C40" s="17" t="s">
        <v>7</v>
      </c>
      <c r="D40" s="15">
        <f>D39/D38*100</f>
        <v>100</v>
      </c>
      <c r="E40" s="15">
        <f>E39/E38*100</f>
        <v>100</v>
      </c>
      <c r="F40" s="15">
        <f>F39/F38*100</f>
        <v>100</v>
      </c>
      <c r="G40" s="15">
        <f>G39/G38*100</f>
        <v>100</v>
      </c>
      <c r="H40" s="14"/>
      <c r="I40" s="15">
        <f>I39/I38*100</f>
        <v>100</v>
      </c>
      <c r="J40" s="14"/>
      <c r="K40" s="15">
        <f>K39/K38*100</f>
        <v>100</v>
      </c>
      <c r="L40" s="104">
        <f>L39/L38*100</f>
        <v>100</v>
      </c>
    </row>
    <row r="41" spans="1:12" ht="15.95" customHeight="1" x14ac:dyDescent="0.25">
      <c r="A41" s="43">
        <v>8</v>
      </c>
      <c r="B41" s="34" t="s">
        <v>30</v>
      </c>
      <c r="C41" s="17" t="s">
        <v>5</v>
      </c>
      <c r="D41" s="2">
        <v>1</v>
      </c>
      <c r="E41" s="2"/>
      <c r="F41" s="2"/>
      <c r="G41" s="2"/>
      <c r="H41" s="2"/>
      <c r="I41" s="93"/>
      <c r="J41" s="2"/>
      <c r="K41" s="2"/>
      <c r="L41" s="2">
        <f>D41+E41+F41+G41</f>
        <v>1</v>
      </c>
    </row>
    <row r="42" spans="1:12" ht="15.95" customHeight="1" x14ac:dyDescent="0.25">
      <c r="A42" s="72"/>
      <c r="B42" s="11" t="s">
        <v>31</v>
      </c>
      <c r="C42" s="17" t="s">
        <v>6</v>
      </c>
      <c r="D42" s="2">
        <v>1</v>
      </c>
      <c r="E42" s="2"/>
      <c r="F42" s="2"/>
      <c r="G42" s="2"/>
      <c r="H42" s="2"/>
      <c r="I42" s="93"/>
      <c r="J42" s="2"/>
      <c r="K42" s="2"/>
      <c r="L42" s="2">
        <f>D42+E42+F42+G42</f>
        <v>1</v>
      </c>
    </row>
    <row r="43" spans="1:12" ht="15.95" customHeight="1" x14ac:dyDescent="0.25">
      <c r="A43" s="73"/>
      <c r="B43" s="13" t="s">
        <v>32</v>
      </c>
      <c r="C43" s="17" t="s">
        <v>7</v>
      </c>
      <c r="D43" s="15">
        <f>D42/D41*100</f>
        <v>100</v>
      </c>
      <c r="E43" s="14"/>
      <c r="F43" s="14"/>
      <c r="G43" s="14"/>
      <c r="H43" s="14"/>
      <c r="I43" s="94"/>
      <c r="J43" s="14"/>
      <c r="K43" s="14"/>
      <c r="L43" s="104">
        <f>L42/L41*100</f>
        <v>100</v>
      </c>
    </row>
    <row r="44" spans="1:12" ht="15.95" customHeight="1" x14ac:dyDescent="0.25">
      <c r="A44" s="43">
        <v>9</v>
      </c>
      <c r="B44" s="116" t="s">
        <v>33</v>
      </c>
      <c r="C44" s="17" t="s">
        <v>5</v>
      </c>
      <c r="D44" s="2">
        <v>22</v>
      </c>
      <c r="E44" s="2"/>
      <c r="F44" s="2"/>
      <c r="G44" s="2"/>
      <c r="H44" s="2"/>
      <c r="I44" s="93"/>
      <c r="J44" s="2"/>
      <c r="K44" s="2"/>
      <c r="L44" s="2">
        <f>D44+E44+F44+G44</f>
        <v>22</v>
      </c>
    </row>
    <row r="45" spans="1:12" ht="15.95" customHeight="1" x14ac:dyDescent="0.25">
      <c r="A45" s="72"/>
      <c r="B45" s="117" t="s">
        <v>34</v>
      </c>
      <c r="C45" s="17" t="s">
        <v>6</v>
      </c>
      <c r="D45" s="2">
        <v>6</v>
      </c>
      <c r="E45" s="2"/>
      <c r="F45" s="2"/>
      <c r="G45" s="2"/>
      <c r="H45" s="2"/>
      <c r="I45" s="93"/>
      <c r="J45" s="2"/>
      <c r="K45" s="2"/>
      <c r="L45" s="2">
        <f>D45+E45+F45+G45</f>
        <v>6</v>
      </c>
    </row>
    <row r="46" spans="1:12" ht="15.95" customHeight="1" x14ac:dyDescent="0.25">
      <c r="A46" s="73"/>
      <c r="B46" s="118" t="s">
        <v>35</v>
      </c>
      <c r="C46" s="17" t="s">
        <v>7</v>
      </c>
      <c r="D46" s="15">
        <f>D45/D44*100</f>
        <v>27.27272727272727</v>
      </c>
      <c r="E46" s="14"/>
      <c r="F46" s="14"/>
      <c r="G46" s="14"/>
      <c r="H46" s="14"/>
      <c r="I46" s="94"/>
      <c r="J46" s="14"/>
      <c r="K46" s="14"/>
      <c r="L46" s="127">
        <f>L45/L44*100</f>
        <v>27.27272727272727</v>
      </c>
    </row>
    <row r="47" spans="1:12" ht="15.95" customHeight="1" x14ac:dyDescent="0.25">
      <c r="A47" s="43">
        <v>10</v>
      </c>
      <c r="B47" s="16" t="s">
        <v>36</v>
      </c>
      <c r="C47" s="17" t="s">
        <v>5</v>
      </c>
      <c r="D47" s="2">
        <v>1955</v>
      </c>
      <c r="E47" s="2">
        <v>1122</v>
      </c>
      <c r="F47" s="2">
        <v>763</v>
      </c>
      <c r="G47" s="2">
        <v>599</v>
      </c>
      <c r="H47" s="2">
        <v>118</v>
      </c>
      <c r="I47" s="93">
        <v>1227</v>
      </c>
      <c r="J47" s="2">
        <v>423</v>
      </c>
      <c r="K47" s="2">
        <v>414</v>
      </c>
      <c r="L47" s="2">
        <f>D47+E47+F47+G47+H47+I47+J47+K47</f>
        <v>6621</v>
      </c>
    </row>
    <row r="48" spans="1:12" ht="15.95" customHeight="1" x14ac:dyDescent="0.25">
      <c r="A48" s="72"/>
      <c r="B48" s="11" t="s">
        <v>37</v>
      </c>
      <c r="C48" s="17" t="s">
        <v>6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93">
        <v>1</v>
      </c>
      <c r="J48" s="2">
        <v>0</v>
      </c>
      <c r="K48" s="2">
        <v>0</v>
      </c>
      <c r="L48" s="2">
        <f>D48+E48+F48+G48+H48+I48+J48+K48</f>
        <v>1</v>
      </c>
    </row>
    <row r="49" spans="1:12" ht="15.95" customHeight="1" x14ac:dyDescent="0.25">
      <c r="A49" s="73"/>
      <c r="B49" s="13" t="s">
        <v>38</v>
      </c>
      <c r="C49" s="17" t="s">
        <v>7</v>
      </c>
      <c r="D49" s="115">
        <f t="shared" ref="D49:L49" si="11">D48/D47*100000</f>
        <v>0</v>
      </c>
      <c r="E49" s="115">
        <f t="shared" si="11"/>
        <v>0</v>
      </c>
      <c r="F49" s="115">
        <f t="shared" si="11"/>
        <v>0</v>
      </c>
      <c r="G49" s="115">
        <f t="shared" si="11"/>
        <v>0</v>
      </c>
      <c r="H49" s="115">
        <f t="shared" si="11"/>
        <v>0</v>
      </c>
      <c r="I49" s="115">
        <f t="shared" si="11"/>
        <v>81.499592502037487</v>
      </c>
      <c r="J49" s="115">
        <f t="shared" si="11"/>
        <v>0</v>
      </c>
      <c r="K49" s="115">
        <f t="shared" si="11"/>
        <v>0</v>
      </c>
      <c r="L49" s="128">
        <f t="shared" si="11"/>
        <v>15.103458692040478</v>
      </c>
    </row>
    <row r="50" spans="1:12" ht="15.95" customHeight="1" x14ac:dyDescent="0.25">
      <c r="A50" s="43">
        <v>11</v>
      </c>
      <c r="B50" s="19" t="s">
        <v>39</v>
      </c>
      <c r="C50" s="17" t="s">
        <v>5</v>
      </c>
      <c r="D50" s="2">
        <v>10052</v>
      </c>
      <c r="E50" s="2">
        <v>6493</v>
      </c>
      <c r="F50" s="2">
        <v>4476</v>
      </c>
      <c r="G50" s="2">
        <v>4694</v>
      </c>
      <c r="H50" s="2">
        <v>722</v>
      </c>
      <c r="I50" s="93">
        <v>6304</v>
      </c>
      <c r="J50" s="2">
        <v>2288</v>
      </c>
      <c r="K50" s="2">
        <v>2265</v>
      </c>
      <c r="L50" s="2">
        <f>D50+E50+F50+G50+H50+I50+J50+K50</f>
        <v>37294</v>
      </c>
    </row>
    <row r="51" spans="1:12" ht="15.95" customHeight="1" x14ac:dyDescent="0.25">
      <c r="A51" s="72"/>
      <c r="B51" s="11" t="s">
        <v>156</v>
      </c>
      <c r="C51" s="17" t="s">
        <v>6</v>
      </c>
      <c r="D51" s="2">
        <v>2</v>
      </c>
      <c r="E51" s="2">
        <v>1</v>
      </c>
      <c r="F51" s="2">
        <v>2</v>
      </c>
      <c r="G51" s="2">
        <v>0</v>
      </c>
      <c r="H51" s="2">
        <v>0</v>
      </c>
      <c r="I51" s="93">
        <v>2</v>
      </c>
      <c r="J51" s="2">
        <v>0</v>
      </c>
      <c r="K51" s="2">
        <v>0</v>
      </c>
      <c r="L51" s="2">
        <f>D51+E51+F51+G51+H51+I51+J51+K51</f>
        <v>7</v>
      </c>
    </row>
    <row r="52" spans="1:12" ht="15.95" customHeight="1" x14ac:dyDescent="0.25">
      <c r="A52" s="73"/>
      <c r="B52" s="13" t="s">
        <v>157</v>
      </c>
      <c r="C52" s="17" t="s">
        <v>7</v>
      </c>
      <c r="D52" s="15">
        <f t="shared" ref="D52:L52" si="12">D51/D50*100000</f>
        <v>19.896538002387583</v>
      </c>
      <c r="E52" s="15">
        <f t="shared" si="12"/>
        <v>15.401201293700908</v>
      </c>
      <c r="F52" s="15">
        <f t="shared" si="12"/>
        <v>44.682752457551388</v>
      </c>
      <c r="G52" s="15">
        <f t="shared" si="12"/>
        <v>0</v>
      </c>
      <c r="H52" s="15">
        <f t="shared" si="12"/>
        <v>0</v>
      </c>
      <c r="I52" s="15">
        <f t="shared" si="12"/>
        <v>31.725888324873093</v>
      </c>
      <c r="J52" s="15">
        <f t="shared" si="12"/>
        <v>0</v>
      </c>
      <c r="K52" s="15">
        <f t="shared" si="12"/>
        <v>0</v>
      </c>
      <c r="L52" s="127">
        <f t="shared" si="12"/>
        <v>18.769775298975706</v>
      </c>
    </row>
    <row r="53" spans="1:12" ht="15.95" customHeight="1" x14ac:dyDescent="0.25">
      <c r="A53" s="72">
        <v>12</v>
      </c>
      <c r="B53" s="11" t="s">
        <v>132</v>
      </c>
      <c r="C53" s="17" t="s">
        <v>5</v>
      </c>
      <c r="D53" s="119">
        <v>82</v>
      </c>
      <c r="E53" s="119">
        <v>44</v>
      </c>
      <c r="F53" s="119">
        <v>30</v>
      </c>
      <c r="G53" s="119">
        <v>44</v>
      </c>
      <c r="H53" s="119">
        <v>4</v>
      </c>
      <c r="I53" s="120">
        <v>44</v>
      </c>
      <c r="J53" s="119">
        <v>14</v>
      </c>
      <c r="K53" s="119">
        <v>13</v>
      </c>
      <c r="L53" s="2">
        <f>D53+E53+F53+G53+H53+I53+J53+K53</f>
        <v>275</v>
      </c>
    </row>
    <row r="54" spans="1:12" ht="15.95" customHeight="1" x14ac:dyDescent="0.25">
      <c r="A54" s="72"/>
      <c r="B54" s="11" t="s">
        <v>40</v>
      </c>
      <c r="C54" s="17" t="s">
        <v>6</v>
      </c>
      <c r="D54" s="119">
        <v>97</v>
      </c>
      <c r="E54" s="119">
        <v>58</v>
      </c>
      <c r="F54" s="119">
        <v>39</v>
      </c>
      <c r="G54" s="119">
        <v>51</v>
      </c>
      <c r="H54" s="119">
        <v>7</v>
      </c>
      <c r="I54" s="120">
        <v>53</v>
      </c>
      <c r="J54" s="119">
        <v>21</v>
      </c>
      <c r="K54" s="119">
        <v>17</v>
      </c>
      <c r="L54" s="2">
        <f>D54+E54+F54+G54+H54+I54+J54+K54</f>
        <v>343</v>
      </c>
    </row>
    <row r="55" spans="1:12" ht="15.95" customHeight="1" x14ac:dyDescent="0.25">
      <c r="A55" s="73"/>
      <c r="B55" s="13"/>
      <c r="C55" s="17" t="s">
        <v>7</v>
      </c>
      <c r="D55" s="15">
        <f t="shared" ref="D55:L55" si="13">(D54-D53)*100/D53</f>
        <v>18.292682926829269</v>
      </c>
      <c r="E55" s="15">
        <f t="shared" si="13"/>
        <v>31.818181818181817</v>
      </c>
      <c r="F55" s="15">
        <f t="shared" si="13"/>
        <v>30</v>
      </c>
      <c r="G55" s="15">
        <f t="shared" si="13"/>
        <v>15.909090909090908</v>
      </c>
      <c r="H55" s="15">
        <f t="shared" si="13"/>
        <v>75</v>
      </c>
      <c r="I55" s="15">
        <f t="shared" si="13"/>
        <v>20.454545454545453</v>
      </c>
      <c r="J55" s="15">
        <f t="shared" si="13"/>
        <v>50</v>
      </c>
      <c r="K55" s="15">
        <f t="shared" si="13"/>
        <v>30.76923076923077</v>
      </c>
      <c r="L55" s="127">
        <f t="shared" si="13"/>
        <v>24.727272727272727</v>
      </c>
    </row>
    <row r="56" spans="1:12" ht="15.95" customHeight="1" x14ac:dyDescent="0.25">
      <c r="A56" s="72">
        <v>12</v>
      </c>
      <c r="B56" s="11" t="s">
        <v>133</v>
      </c>
      <c r="C56" s="17" t="s">
        <v>5</v>
      </c>
      <c r="D56" s="119">
        <v>34</v>
      </c>
      <c r="E56" s="119">
        <v>35</v>
      </c>
      <c r="F56" s="119">
        <v>17</v>
      </c>
      <c r="G56" s="119">
        <v>9</v>
      </c>
      <c r="H56" s="119">
        <v>0</v>
      </c>
      <c r="I56" s="120">
        <v>11</v>
      </c>
      <c r="J56" s="119">
        <v>11</v>
      </c>
      <c r="K56" s="119">
        <v>3</v>
      </c>
      <c r="L56" s="2">
        <f>D56+E56+F56+G56+H56+I56+J56+K56</f>
        <v>120</v>
      </c>
    </row>
    <row r="57" spans="1:12" ht="15.95" customHeight="1" x14ac:dyDescent="0.25">
      <c r="A57" s="72"/>
      <c r="B57" s="11" t="s">
        <v>41</v>
      </c>
      <c r="C57" s="17" t="s">
        <v>6</v>
      </c>
      <c r="D57" s="119">
        <v>41</v>
      </c>
      <c r="E57" s="119">
        <v>40</v>
      </c>
      <c r="F57" s="119">
        <v>22</v>
      </c>
      <c r="G57" s="119">
        <v>15</v>
      </c>
      <c r="H57" s="119">
        <v>0</v>
      </c>
      <c r="I57" s="120">
        <v>17</v>
      </c>
      <c r="J57" s="119">
        <v>16</v>
      </c>
      <c r="K57" s="119">
        <v>8</v>
      </c>
      <c r="L57" s="2">
        <f>D57+E57+F57+G57+H57+I57+J57+K57</f>
        <v>159</v>
      </c>
    </row>
    <row r="58" spans="1:12" ht="15.95" customHeight="1" x14ac:dyDescent="0.25">
      <c r="A58" s="73"/>
      <c r="B58" s="13"/>
      <c r="C58" s="17" t="s">
        <v>7</v>
      </c>
      <c r="D58" s="15">
        <f t="shared" ref="D58:L58" si="14">(D57-D56)*100/D56</f>
        <v>20.588235294117649</v>
      </c>
      <c r="E58" s="15">
        <f t="shared" si="14"/>
        <v>14.285714285714286</v>
      </c>
      <c r="F58" s="15">
        <f t="shared" si="14"/>
        <v>29.411764705882351</v>
      </c>
      <c r="G58" s="15">
        <f t="shared" si="14"/>
        <v>66.666666666666671</v>
      </c>
      <c r="H58" s="15" t="e">
        <f t="shared" si="14"/>
        <v>#DIV/0!</v>
      </c>
      <c r="I58" s="15">
        <f t="shared" si="14"/>
        <v>54.545454545454547</v>
      </c>
      <c r="J58" s="15">
        <f t="shared" si="14"/>
        <v>45.454545454545453</v>
      </c>
      <c r="K58" s="15">
        <f t="shared" si="14"/>
        <v>166.66666666666666</v>
      </c>
      <c r="L58" s="127">
        <f t="shared" si="14"/>
        <v>32.5</v>
      </c>
    </row>
    <row r="59" spans="1:12" ht="15.95" customHeight="1" x14ac:dyDescent="0.25">
      <c r="A59" s="72">
        <v>13</v>
      </c>
      <c r="B59" s="11" t="s">
        <v>42</v>
      </c>
      <c r="C59" s="17" t="s">
        <v>5</v>
      </c>
      <c r="D59" s="2">
        <v>23</v>
      </c>
      <c r="E59" s="2">
        <v>5</v>
      </c>
      <c r="F59" s="2">
        <v>5</v>
      </c>
      <c r="G59" s="2">
        <v>7</v>
      </c>
      <c r="H59" s="2">
        <v>5</v>
      </c>
      <c r="I59" s="93">
        <v>2</v>
      </c>
      <c r="J59" s="2">
        <v>15</v>
      </c>
      <c r="K59" s="2">
        <v>5</v>
      </c>
      <c r="L59" s="2">
        <v>64</v>
      </c>
    </row>
    <row r="60" spans="1:12" ht="15.95" customHeight="1" x14ac:dyDescent="0.25">
      <c r="A60" s="72"/>
      <c r="B60" s="11" t="s">
        <v>43</v>
      </c>
      <c r="C60" s="17" t="s">
        <v>6</v>
      </c>
      <c r="D60" s="2">
        <v>23</v>
      </c>
      <c r="E60" s="2">
        <v>5</v>
      </c>
      <c r="F60" s="2">
        <v>5</v>
      </c>
      <c r="G60" s="2">
        <v>7</v>
      </c>
      <c r="H60" s="2">
        <v>5</v>
      </c>
      <c r="I60" s="93">
        <v>2</v>
      </c>
      <c r="J60" s="2">
        <v>15</v>
      </c>
      <c r="K60" s="2">
        <v>5</v>
      </c>
      <c r="L60" s="2">
        <v>64</v>
      </c>
    </row>
    <row r="61" spans="1:12" ht="15.95" customHeight="1" x14ac:dyDescent="0.25">
      <c r="A61" s="73"/>
      <c r="B61" s="13"/>
      <c r="C61" s="17" t="s">
        <v>7</v>
      </c>
      <c r="D61" s="15">
        <f t="shared" ref="D61:L61" si="15">D60/D59*100</f>
        <v>100</v>
      </c>
      <c r="E61" s="15">
        <f t="shared" si="15"/>
        <v>100</v>
      </c>
      <c r="F61" s="15">
        <f t="shared" si="15"/>
        <v>100</v>
      </c>
      <c r="G61" s="15">
        <f t="shared" si="15"/>
        <v>100</v>
      </c>
      <c r="H61" s="15">
        <f t="shared" si="15"/>
        <v>100</v>
      </c>
      <c r="I61" s="15">
        <f t="shared" si="15"/>
        <v>100</v>
      </c>
      <c r="J61" s="15">
        <f t="shared" si="15"/>
        <v>100</v>
      </c>
      <c r="K61" s="15">
        <f t="shared" si="15"/>
        <v>100</v>
      </c>
      <c r="L61" s="104">
        <f t="shared" si="15"/>
        <v>100</v>
      </c>
    </row>
    <row r="62" spans="1:12" ht="15.95" customHeight="1" x14ac:dyDescent="0.25">
      <c r="A62" s="106">
        <v>14</v>
      </c>
      <c r="B62" s="107" t="s">
        <v>44</v>
      </c>
      <c r="C62" s="17" t="s">
        <v>5</v>
      </c>
      <c r="D62" s="2">
        <v>19</v>
      </c>
      <c r="E62" s="2"/>
      <c r="F62" s="2"/>
      <c r="G62" s="2"/>
      <c r="H62" s="2"/>
      <c r="I62" s="93"/>
      <c r="J62" s="2"/>
      <c r="K62" s="2"/>
      <c r="L62" s="2">
        <f>D62+E62+F62+G62</f>
        <v>19</v>
      </c>
    </row>
    <row r="63" spans="1:12" ht="15.95" customHeight="1" x14ac:dyDescent="0.25">
      <c r="A63" s="106"/>
      <c r="B63" s="107" t="s">
        <v>45</v>
      </c>
      <c r="C63" s="17" t="s">
        <v>6</v>
      </c>
      <c r="D63" s="2">
        <v>17</v>
      </c>
      <c r="E63" s="2"/>
      <c r="F63" s="2"/>
      <c r="G63" s="2"/>
      <c r="H63" s="2"/>
      <c r="I63" s="93"/>
      <c r="J63" s="2"/>
      <c r="K63" s="2"/>
      <c r="L63" s="2">
        <f>D63+E63+F63+G63</f>
        <v>17</v>
      </c>
    </row>
    <row r="64" spans="1:12" ht="15.95" customHeight="1" x14ac:dyDescent="0.25">
      <c r="A64" s="108"/>
      <c r="B64" s="109" t="s">
        <v>46</v>
      </c>
      <c r="C64" s="17" t="s">
        <v>7</v>
      </c>
      <c r="D64" s="15">
        <f>D63/D62*100</f>
        <v>89.473684210526315</v>
      </c>
      <c r="E64" s="14"/>
      <c r="F64" s="14"/>
      <c r="G64" s="14"/>
      <c r="H64" s="14"/>
      <c r="I64" s="94"/>
      <c r="J64" s="14"/>
      <c r="K64" s="14"/>
      <c r="L64" s="127">
        <f>L63/L62*100</f>
        <v>89.473684210526315</v>
      </c>
    </row>
    <row r="65" spans="1:12" ht="15.95" customHeight="1" x14ac:dyDescent="0.25">
      <c r="A65" s="72">
        <v>15</v>
      </c>
      <c r="B65" s="11" t="s">
        <v>47</v>
      </c>
      <c r="C65" s="17" t="s">
        <v>5</v>
      </c>
      <c r="D65" s="2">
        <v>2</v>
      </c>
      <c r="E65" s="2">
        <v>1</v>
      </c>
      <c r="F65" s="2">
        <v>1</v>
      </c>
      <c r="G65" s="2">
        <v>2</v>
      </c>
      <c r="H65" s="2"/>
      <c r="I65" s="93">
        <v>2</v>
      </c>
      <c r="J65" s="2">
        <v>1</v>
      </c>
      <c r="K65" s="2"/>
      <c r="L65" s="2">
        <f>D65+E65+F65+G65+H65+I65+J65+K65</f>
        <v>9</v>
      </c>
    </row>
    <row r="66" spans="1:12" ht="15.95" customHeight="1" x14ac:dyDescent="0.25">
      <c r="A66" s="72"/>
      <c r="B66" s="11" t="s">
        <v>48</v>
      </c>
      <c r="C66" s="17" t="s">
        <v>6</v>
      </c>
      <c r="D66" s="2">
        <v>1</v>
      </c>
      <c r="E66" s="2">
        <v>1</v>
      </c>
      <c r="F66" s="2">
        <v>1</v>
      </c>
      <c r="G66" s="2">
        <v>0</v>
      </c>
      <c r="H66" s="2"/>
      <c r="I66" s="93">
        <v>2</v>
      </c>
      <c r="J66" s="2">
        <v>1</v>
      </c>
      <c r="K66" s="2"/>
      <c r="L66" s="2">
        <f>D66+E66+F66+G66+H66+I66+J66+K66</f>
        <v>6</v>
      </c>
    </row>
    <row r="67" spans="1:12" ht="15.95" customHeight="1" x14ac:dyDescent="0.25">
      <c r="A67" s="73"/>
      <c r="B67" s="13" t="s">
        <v>49</v>
      </c>
      <c r="C67" s="17" t="s">
        <v>7</v>
      </c>
      <c r="D67" s="15">
        <f>D66/D65*100</f>
        <v>50</v>
      </c>
      <c r="E67" s="15">
        <f>E66/E65*100</f>
        <v>100</v>
      </c>
      <c r="F67" s="15">
        <f>F66/F65*100</f>
        <v>100</v>
      </c>
      <c r="G67" s="15">
        <f>G66/G65*100</f>
        <v>0</v>
      </c>
      <c r="H67" s="14"/>
      <c r="I67" s="15">
        <f>I66/I65*100</f>
        <v>100</v>
      </c>
      <c r="J67" s="15">
        <f>J66/J65*100</f>
        <v>100</v>
      </c>
      <c r="K67" s="14"/>
      <c r="L67" s="127">
        <f>L66/L65*100</f>
        <v>66.666666666666657</v>
      </c>
    </row>
    <row r="68" spans="1:12" ht="15.95" customHeight="1" x14ac:dyDescent="0.25">
      <c r="A68" s="72">
        <v>16</v>
      </c>
      <c r="B68" s="11" t="s">
        <v>50</v>
      </c>
      <c r="C68" s="17" t="s">
        <v>5</v>
      </c>
      <c r="D68" s="2">
        <v>3</v>
      </c>
      <c r="E68" s="2">
        <v>1</v>
      </c>
      <c r="F68" s="2"/>
      <c r="G68" s="2"/>
      <c r="H68" s="2"/>
      <c r="I68" s="93"/>
      <c r="J68" s="2"/>
      <c r="K68" s="2"/>
      <c r="L68" s="2">
        <f>D68+E68+F68+G68+H68+I68+J68+K68</f>
        <v>4</v>
      </c>
    </row>
    <row r="69" spans="1:12" ht="15.95" customHeight="1" x14ac:dyDescent="0.25">
      <c r="A69" s="72"/>
      <c r="B69" s="38" t="s">
        <v>51</v>
      </c>
      <c r="C69" s="17" t="s">
        <v>6</v>
      </c>
      <c r="D69" s="2">
        <v>3</v>
      </c>
      <c r="E69" s="2">
        <v>1</v>
      </c>
      <c r="F69" s="2"/>
      <c r="G69" s="2"/>
      <c r="H69" s="2"/>
      <c r="I69" s="93"/>
      <c r="J69" s="2"/>
      <c r="K69" s="2"/>
      <c r="L69" s="2">
        <f>D69+E69+F69+G69+H69+I69+J69+K69</f>
        <v>4</v>
      </c>
    </row>
    <row r="70" spans="1:12" ht="15.95" customHeight="1" x14ac:dyDescent="0.25">
      <c r="A70" s="72"/>
      <c r="B70" s="39" t="s">
        <v>52</v>
      </c>
      <c r="C70" s="17" t="s">
        <v>7</v>
      </c>
      <c r="D70" s="15">
        <f>D69/D68*100</f>
        <v>100</v>
      </c>
      <c r="E70" s="15">
        <f>E69/E68*100</f>
        <v>100</v>
      </c>
      <c r="F70" s="14"/>
      <c r="G70" s="14"/>
      <c r="H70" s="14"/>
      <c r="I70" s="94"/>
      <c r="J70" s="14"/>
      <c r="K70" s="14"/>
      <c r="L70" s="104">
        <f>L69/L68*100</f>
        <v>100</v>
      </c>
    </row>
    <row r="71" spans="1:12" ht="15.95" customHeight="1" x14ac:dyDescent="0.25">
      <c r="A71" s="43">
        <v>17</v>
      </c>
      <c r="B71" s="16" t="s">
        <v>53</v>
      </c>
      <c r="C71" s="17" t="s">
        <v>5</v>
      </c>
      <c r="D71" s="2">
        <v>1</v>
      </c>
      <c r="E71" s="2"/>
      <c r="F71" s="2"/>
      <c r="G71" s="2">
        <v>1</v>
      </c>
      <c r="H71" s="2"/>
      <c r="I71" s="2">
        <v>1</v>
      </c>
      <c r="J71" s="2"/>
      <c r="K71" s="2"/>
      <c r="L71" s="2">
        <f>D71+E71+F71+G71+H71+I71+J71+K71</f>
        <v>3</v>
      </c>
    </row>
    <row r="72" spans="1:12" ht="15.95" customHeight="1" x14ac:dyDescent="0.25">
      <c r="A72" s="72"/>
      <c r="B72" s="11" t="s">
        <v>54</v>
      </c>
      <c r="C72" s="17" t="s">
        <v>6</v>
      </c>
      <c r="D72" s="2">
        <v>1</v>
      </c>
      <c r="E72" s="2"/>
      <c r="F72" s="2"/>
      <c r="G72" s="2">
        <v>1</v>
      </c>
      <c r="H72" s="2"/>
      <c r="I72" s="2">
        <v>1</v>
      </c>
      <c r="J72" s="2"/>
      <c r="K72" s="2"/>
      <c r="L72" s="2">
        <f>D72+E72+F72+G72+H72+I72+J72+K72</f>
        <v>3</v>
      </c>
    </row>
    <row r="73" spans="1:12" ht="15.95" customHeight="1" x14ac:dyDescent="0.25">
      <c r="A73" s="72"/>
      <c r="B73" s="11" t="s">
        <v>55</v>
      </c>
      <c r="C73" s="17" t="s">
        <v>7</v>
      </c>
      <c r="D73" s="15">
        <f>D72/D71*100</f>
        <v>100</v>
      </c>
      <c r="E73" s="14"/>
      <c r="F73" s="14"/>
      <c r="G73" s="15">
        <f>G72/G71*100</f>
        <v>100</v>
      </c>
      <c r="H73" s="14"/>
      <c r="I73" s="15">
        <f>I72/I71*100</f>
        <v>100</v>
      </c>
      <c r="J73" s="14"/>
      <c r="K73" s="14"/>
      <c r="L73" s="104">
        <f>L72/L71*100</f>
        <v>100</v>
      </c>
    </row>
    <row r="74" spans="1:12" ht="15.95" customHeight="1" x14ac:dyDescent="0.25">
      <c r="A74" s="84" t="s">
        <v>135</v>
      </c>
      <c r="B74" s="52" t="s">
        <v>8</v>
      </c>
      <c r="C74" s="50"/>
      <c r="D74" s="58"/>
      <c r="E74" s="58"/>
      <c r="F74" s="58"/>
      <c r="G74" s="58"/>
      <c r="H74" s="58"/>
      <c r="I74" s="95"/>
      <c r="J74" s="58"/>
      <c r="K74" s="58"/>
      <c r="L74" s="54"/>
    </row>
    <row r="75" spans="1:12" ht="15.95" customHeight="1" x14ac:dyDescent="0.25">
      <c r="A75" s="85" t="s">
        <v>56</v>
      </c>
      <c r="B75" s="21"/>
      <c r="C75" s="4"/>
      <c r="D75" s="59"/>
      <c r="E75" s="59"/>
      <c r="F75" s="59"/>
      <c r="G75" s="59"/>
      <c r="H75" s="59"/>
      <c r="I75" s="96"/>
      <c r="J75" s="59"/>
      <c r="K75" s="59"/>
      <c r="L75" s="15"/>
    </row>
    <row r="76" spans="1:12" ht="15.95" customHeight="1" x14ac:dyDescent="0.25">
      <c r="A76" s="74">
        <v>1</v>
      </c>
      <c r="B76" s="16" t="s">
        <v>57</v>
      </c>
      <c r="C76" s="17" t="s">
        <v>5</v>
      </c>
      <c r="D76" s="59"/>
      <c r="E76" s="59">
        <v>1</v>
      </c>
      <c r="F76" s="59"/>
      <c r="G76" s="59"/>
      <c r="H76" s="59"/>
      <c r="I76" s="96">
        <v>1</v>
      </c>
      <c r="J76" s="59">
        <v>1</v>
      </c>
      <c r="K76" s="59"/>
      <c r="L76" s="2">
        <v>3</v>
      </c>
    </row>
    <row r="77" spans="1:12" ht="15.95" customHeight="1" x14ac:dyDescent="0.25">
      <c r="A77" s="75"/>
      <c r="B77" s="11" t="s">
        <v>58</v>
      </c>
      <c r="C77" s="17" t="s">
        <v>6</v>
      </c>
      <c r="D77" s="59"/>
      <c r="E77" s="59">
        <v>1</v>
      </c>
      <c r="F77" s="59"/>
      <c r="G77" s="59"/>
      <c r="H77" s="59"/>
      <c r="I77" s="96">
        <v>1</v>
      </c>
      <c r="J77" s="59">
        <v>1</v>
      </c>
      <c r="K77" s="59"/>
      <c r="L77" s="2">
        <v>3</v>
      </c>
    </row>
    <row r="78" spans="1:12" ht="15.95" customHeight="1" x14ac:dyDescent="0.25">
      <c r="A78" s="76"/>
      <c r="B78" s="13" t="s">
        <v>59</v>
      </c>
      <c r="C78" s="17" t="s">
        <v>7</v>
      </c>
      <c r="D78" s="45"/>
      <c r="E78" s="15">
        <f>E77/E76*100</f>
        <v>100</v>
      </c>
      <c r="F78" s="45"/>
      <c r="G78" s="45"/>
      <c r="H78" s="45"/>
      <c r="I78" s="15">
        <f>I77/I76*100</f>
        <v>100</v>
      </c>
      <c r="J78" s="15">
        <f>J77/J76*100</f>
        <v>100</v>
      </c>
      <c r="K78" s="45"/>
      <c r="L78" s="104">
        <f>L77/L76*100</f>
        <v>100</v>
      </c>
    </row>
    <row r="79" spans="1:12" ht="15.95" customHeight="1" x14ac:dyDescent="0.25">
      <c r="A79" s="43">
        <v>2</v>
      </c>
      <c r="B79" s="19" t="s">
        <v>13</v>
      </c>
      <c r="C79" s="22" t="s">
        <v>5</v>
      </c>
      <c r="D79" s="2">
        <v>442</v>
      </c>
      <c r="E79" s="2">
        <v>209</v>
      </c>
      <c r="F79" s="2">
        <v>137</v>
      </c>
      <c r="G79" s="2">
        <v>64</v>
      </c>
      <c r="H79" s="2">
        <v>9</v>
      </c>
      <c r="I79" s="93">
        <v>194</v>
      </c>
      <c r="J79" s="2">
        <v>91</v>
      </c>
      <c r="K79" s="2">
        <v>52</v>
      </c>
      <c r="L79" s="2">
        <f>D79+E79+F79+G79+H79+I79+J79+K79</f>
        <v>1198</v>
      </c>
    </row>
    <row r="80" spans="1:12" ht="15.95" customHeight="1" x14ac:dyDescent="0.25">
      <c r="A80" s="72"/>
      <c r="B80" s="11" t="s">
        <v>14</v>
      </c>
      <c r="C80" s="23" t="s">
        <v>6</v>
      </c>
      <c r="D80" s="2">
        <v>235</v>
      </c>
      <c r="E80" s="2">
        <v>112</v>
      </c>
      <c r="F80" s="2">
        <v>83</v>
      </c>
      <c r="G80" s="2">
        <v>32</v>
      </c>
      <c r="H80" s="2">
        <v>7</v>
      </c>
      <c r="I80" s="93">
        <v>122</v>
      </c>
      <c r="J80" s="2">
        <v>73</v>
      </c>
      <c r="K80" s="2">
        <v>27</v>
      </c>
      <c r="L80" s="2">
        <f>D80+E80+F80+G80+H80+I80+J80+K80</f>
        <v>691</v>
      </c>
    </row>
    <row r="81" spans="1:12" ht="15.95" customHeight="1" x14ac:dyDescent="0.25">
      <c r="A81" s="73"/>
      <c r="B81" s="13"/>
      <c r="C81" s="23" t="s">
        <v>7</v>
      </c>
      <c r="D81" s="15">
        <f t="shared" ref="D81:L81" si="16">D80/D79*100</f>
        <v>53.167420814479641</v>
      </c>
      <c r="E81" s="15">
        <f t="shared" si="16"/>
        <v>53.588516746411486</v>
      </c>
      <c r="F81" s="15">
        <f t="shared" si="16"/>
        <v>60.583941605839421</v>
      </c>
      <c r="G81" s="15">
        <f t="shared" si="16"/>
        <v>50</v>
      </c>
      <c r="H81" s="15">
        <f t="shared" si="16"/>
        <v>77.777777777777786</v>
      </c>
      <c r="I81" s="15">
        <f t="shared" si="16"/>
        <v>62.886597938144327</v>
      </c>
      <c r="J81" s="15">
        <f t="shared" si="16"/>
        <v>80.219780219780219</v>
      </c>
      <c r="K81" s="15">
        <f t="shared" si="16"/>
        <v>51.923076923076927</v>
      </c>
      <c r="L81" s="104">
        <f t="shared" si="16"/>
        <v>57.679465776293824</v>
      </c>
    </row>
    <row r="82" spans="1:12" ht="15.95" customHeight="1" x14ac:dyDescent="0.25">
      <c r="A82" s="43">
        <v>2</v>
      </c>
      <c r="B82" s="19" t="s">
        <v>60</v>
      </c>
      <c r="C82" s="23" t="s">
        <v>5</v>
      </c>
      <c r="D82" s="2">
        <v>141</v>
      </c>
      <c r="E82" s="2">
        <v>113</v>
      </c>
      <c r="F82" s="2">
        <v>64</v>
      </c>
      <c r="G82" s="2">
        <v>31</v>
      </c>
      <c r="H82" s="2">
        <v>13</v>
      </c>
      <c r="I82" s="93">
        <v>106</v>
      </c>
      <c r="J82" s="2">
        <v>39</v>
      </c>
      <c r="K82" s="2">
        <v>45</v>
      </c>
      <c r="L82" s="2">
        <f>D82+E82+F82+G82+H82+I82+J82+K82</f>
        <v>552</v>
      </c>
    </row>
    <row r="83" spans="1:12" ht="15.95" customHeight="1" x14ac:dyDescent="0.25">
      <c r="A83" s="72"/>
      <c r="B83" s="11" t="s">
        <v>61</v>
      </c>
      <c r="C83" s="23" t="s">
        <v>6</v>
      </c>
      <c r="D83" s="2">
        <v>31</v>
      </c>
      <c r="E83" s="2">
        <v>25</v>
      </c>
      <c r="F83" s="2">
        <v>17</v>
      </c>
      <c r="G83" s="2">
        <v>4</v>
      </c>
      <c r="H83" s="2">
        <v>3</v>
      </c>
      <c r="I83" s="93">
        <v>22</v>
      </c>
      <c r="J83" s="2">
        <v>6</v>
      </c>
      <c r="K83" s="2">
        <v>8</v>
      </c>
      <c r="L83" s="2">
        <f>D83+E83+F83+G83+H83+I83+J83+K83</f>
        <v>116</v>
      </c>
    </row>
    <row r="84" spans="1:12" ht="15.95" customHeight="1" x14ac:dyDescent="0.25">
      <c r="A84" s="73"/>
      <c r="B84" s="13"/>
      <c r="C84" s="23" t="s">
        <v>7</v>
      </c>
      <c r="D84" s="15">
        <f t="shared" ref="D84:L84" si="17">D83/D82*100</f>
        <v>21.98581560283688</v>
      </c>
      <c r="E84" s="15">
        <f t="shared" si="17"/>
        <v>22.123893805309734</v>
      </c>
      <c r="F84" s="15">
        <f t="shared" si="17"/>
        <v>26.5625</v>
      </c>
      <c r="G84" s="15">
        <f t="shared" si="17"/>
        <v>12.903225806451612</v>
      </c>
      <c r="H84" s="15">
        <f t="shared" si="17"/>
        <v>23.076923076923077</v>
      </c>
      <c r="I84" s="15">
        <f t="shared" si="17"/>
        <v>20.754716981132077</v>
      </c>
      <c r="J84" s="15">
        <f t="shared" si="17"/>
        <v>15.384615384615385</v>
      </c>
      <c r="K84" s="15">
        <f t="shared" si="17"/>
        <v>17.777777777777779</v>
      </c>
      <c r="L84" s="121">
        <f t="shared" si="17"/>
        <v>21.014492753623188</v>
      </c>
    </row>
    <row r="85" spans="1:12" ht="15.95" customHeight="1" x14ac:dyDescent="0.25">
      <c r="A85" s="72"/>
      <c r="B85" s="19" t="s">
        <v>153</v>
      </c>
      <c r="C85" s="23" t="s">
        <v>5</v>
      </c>
      <c r="D85" s="2">
        <v>4213</v>
      </c>
      <c r="E85" s="2">
        <v>2838</v>
      </c>
      <c r="F85" s="2">
        <v>2100</v>
      </c>
      <c r="G85" s="2">
        <v>2171</v>
      </c>
      <c r="H85" s="2">
        <v>259</v>
      </c>
      <c r="I85" s="93">
        <v>2854</v>
      </c>
      <c r="J85" s="2">
        <v>869</v>
      </c>
      <c r="K85" s="2">
        <v>885</v>
      </c>
      <c r="L85" s="2">
        <f>D85+E85+F85+G85+H85+I85+J85+K85</f>
        <v>16189</v>
      </c>
    </row>
    <row r="86" spans="1:12" ht="15.95" customHeight="1" x14ac:dyDescent="0.25">
      <c r="A86" s="72"/>
      <c r="B86" s="11" t="s">
        <v>154</v>
      </c>
      <c r="C86" s="23" t="s">
        <v>6</v>
      </c>
      <c r="D86" s="2">
        <v>3997</v>
      </c>
      <c r="E86" s="2">
        <v>2736</v>
      </c>
      <c r="F86" s="2">
        <v>1993</v>
      </c>
      <c r="G86" s="2">
        <v>2161</v>
      </c>
      <c r="H86" s="2">
        <v>254</v>
      </c>
      <c r="I86" s="93">
        <v>2779</v>
      </c>
      <c r="J86" s="2">
        <v>867</v>
      </c>
      <c r="K86" s="2">
        <v>870</v>
      </c>
      <c r="L86" s="2">
        <f>D86+E86+F86+G86+H86+I86+J86+K86</f>
        <v>15657</v>
      </c>
    </row>
    <row r="87" spans="1:12" ht="15.95" customHeight="1" x14ac:dyDescent="0.25">
      <c r="A87" s="73"/>
      <c r="B87" s="13"/>
      <c r="C87" s="23" t="s">
        <v>7</v>
      </c>
      <c r="D87" s="15">
        <f t="shared" ref="D87:L87" si="18">D86/D85*100</f>
        <v>94.873012105388085</v>
      </c>
      <c r="E87" s="15">
        <f t="shared" si="18"/>
        <v>96.40591966173362</v>
      </c>
      <c r="F87" s="15">
        <f t="shared" si="18"/>
        <v>94.904761904761898</v>
      </c>
      <c r="G87" s="15">
        <f t="shared" si="18"/>
        <v>99.539382772915701</v>
      </c>
      <c r="H87" s="15">
        <f t="shared" si="18"/>
        <v>98.069498069498067</v>
      </c>
      <c r="I87" s="15">
        <f t="shared" si="18"/>
        <v>97.372109320252278</v>
      </c>
      <c r="J87" s="15">
        <f t="shared" si="18"/>
        <v>99.76985040276179</v>
      </c>
      <c r="K87" s="15">
        <f t="shared" si="18"/>
        <v>98.305084745762713</v>
      </c>
      <c r="L87" s="104">
        <f t="shared" si="18"/>
        <v>96.713818024584597</v>
      </c>
    </row>
    <row r="88" spans="1:12" ht="15.95" customHeight="1" x14ac:dyDescent="0.25">
      <c r="A88" s="72"/>
      <c r="B88" s="19" t="s">
        <v>155</v>
      </c>
      <c r="C88" s="23" t="s">
        <v>5</v>
      </c>
      <c r="D88" s="2">
        <v>4533</v>
      </c>
      <c r="E88" s="2">
        <v>2794</v>
      </c>
      <c r="F88" s="2">
        <v>2094</v>
      </c>
      <c r="G88" s="2">
        <v>2215</v>
      </c>
      <c r="H88" s="2">
        <v>253</v>
      </c>
      <c r="I88" s="93">
        <v>2835</v>
      </c>
      <c r="J88" s="2">
        <v>893</v>
      </c>
      <c r="K88" s="2">
        <v>873</v>
      </c>
      <c r="L88" s="2">
        <f>D88+E88+F88+G88+H88+I88+J88+K88</f>
        <v>16490</v>
      </c>
    </row>
    <row r="89" spans="1:12" ht="15.95" customHeight="1" x14ac:dyDescent="0.25">
      <c r="A89" s="72"/>
      <c r="B89" s="11" t="s">
        <v>154</v>
      </c>
      <c r="C89" s="23" t="s">
        <v>6</v>
      </c>
      <c r="D89" s="2">
        <v>4082</v>
      </c>
      <c r="E89" s="2">
        <v>2794</v>
      </c>
      <c r="F89" s="2">
        <v>2019</v>
      </c>
      <c r="G89" s="2">
        <v>2149</v>
      </c>
      <c r="H89" s="2">
        <v>241</v>
      </c>
      <c r="I89" s="93">
        <v>2829</v>
      </c>
      <c r="J89" s="2">
        <v>887</v>
      </c>
      <c r="K89" s="2">
        <v>870</v>
      </c>
      <c r="L89" s="2">
        <f>D89+E89+F89+G89+H89+I89+J89+K89</f>
        <v>15871</v>
      </c>
    </row>
    <row r="90" spans="1:12" ht="15.95" customHeight="1" x14ac:dyDescent="0.25">
      <c r="A90" s="73"/>
      <c r="B90" s="13"/>
      <c r="C90" s="23" t="s">
        <v>7</v>
      </c>
      <c r="D90" s="15">
        <f t="shared" ref="D90:L90" si="19">D89/D88*100</f>
        <v>90.050739024928305</v>
      </c>
      <c r="E90" s="15">
        <f t="shared" si="19"/>
        <v>100</v>
      </c>
      <c r="F90" s="15">
        <f t="shared" si="19"/>
        <v>96.418338108882523</v>
      </c>
      <c r="G90" s="15">
        <f t="shared" si="19"/>
        <v>97.020316027088043</v>
      </c>
      <c r="H90" s="15">
        <f t="shared" si="19"/>
        <v>95.256916996047437</v>
      </c>
      <c r="I90" s="15">
        <f t="shared" si="19"/>
        <v>99.788359788359799</v>
      </c>
      <c r="J90" s="15">
        <f t="shared" si="19"/>
        <v>99.328107502799554</v>
      </c>
      <c r="K90" s="15">
        <f t="shared" si="19"/>
        <v>99.656357388316152</v>
      </c>
      <c r="L90" s="104">
        <f t="shared" si="19"/>
        <v>96.246209824135846</v>
      </c>
    </row>
    <row r="91" spans="1:12" ht="15.95" customHeight="1" x14ac:dyDescent="0.25">
      <c r="A91" s="72">
        <v>3</v>
      </c>
      <c r="B91" s="16" t="s">
        <v>170</v>
      </c>
      <c r="C91" s="23" t="s">
        <v>5</v>
      </c>
      <c r="D91" s="2">
        <v>385</v>
      </c>
      <c r="E91" s="2">
        <v>213</v>
      </c>
      <c r="F91" s="2">
        <v>134</v>
      </c>
      <c r="G91" s="2">
        <v>77</v>
      </c>
      <c r="H91" s="2">
        <v>14</v>
      </c>
      <c r="I91" s="93">
        <v>160</v>
      </c>
      <c r="J91" s="2">
        <v>84</v>
      </c>
      <c r="K91" s="2">
        <v>86</v>
      </c>
      <c r="L91" s="2">
        <f>D91+E91+F91+G91+H91+I91+J91+K91</f>
        <v>1153</v>
      </c>
    </row>
    <row r="92" spans="1:12" ht="15.95" customHeight="1" x14ac:dyDescent="0.25">
      <c r="A92" s="72"/>
      <c r="B92" s="11" t="s">
        <v>62</v>
      </c>
      <c r="C92" s="23" t="s">
        <v>6</v>
      </c>
      <c r="D92" s="2">
        <v>201</v>
      </c>
      <c r="E92" s="2">
        <v>210</v>
      </c>
      <c r="F92" s="2">
        <v>133</v>
      </c>
      <c r="G92" s="2">
        <v>77</v>
      </c>
      <c r="H92" s="2">
        <v>14</v>
      </c>
      <c r="I92" s="93">
        <v>160</v>
      </c>
      <c r="J92" s="2">
        <v>84</v>
      </c>
      <c r="K92" s="2">
        <v>86</v>
      </c>
      <c r="L92" s="2">
        <f>D92+E92+F92+G92+H92+I92+J92+K92</f>
        <v>965</v>
      </c>
    </row>
    <row r="93" spans="1:12" ht="15.95" customHeight="1" x14ac:dyDescent="0.25">
      <c r="A93" s="72"/>
      <c r="B93" s="13" t="s">
        <v>63</v>
      </c>
      <c r="C93" s="24" t="s">
        <v>7</v>
      </c>
      <c r="D93" s="15">
        <f t="shared" ref="D93:L93" si="20">D92/D91*100</f>
        <v>52.207792207792203</v>
      </c>
      <c r="E93" s="15">
        <f t="shared" si="20"/>
        <v>98.591549295774655</v>
      </c>
      <c r="F93" s="15">
        <f t="shared" si="20"/>
        <v>99.253731343283576</v>
      </c>
      <c r="G93" s="15">
        <f t="shared" si="20"/>
        <v>100</v>
      </c>
      <c r="H93" s="15">
        <f t="shared" si="20"/>
        <v>100</v>
      </c>
      <c r="I93" s="15">
        <f t="shared" si="20"/>
        <v>100</v>
      </c>
      <c r="J93" s="15">
        <f t="shared" si="20"/>
        <v>100</v>
      </c>
      <c r="K93" s="15">
        <f t="shared" si="20"/>
        <v>100</v>
      </c>
      <c r="L93" s="104">
        <f t="shared" si="20"/>
        <v>83.694709453599302</v>
      </c>
    </row>
    <row r="94" spans="1:12" ht="15.95" customHeight="1" x14ac:dyDescent="0.25">
      <c r="A94" s="43">
        <v>3</v>
      </c>
      <c r="B94" s="122" t="s">
        <v>136</v>
      </c>
      <c r="C94" s="123" t="s">
        <v>5</v>
      </c>
      <c r="D94" s="1"/>
      <c r="E94" s="1"/>
      <c r="F94" s="1"/>
      <c r="G94" s="1"/>
      <c r="H94" s="1"/>
      <c r="I94" s="97"/>
      <c r="J94" s="1"/>
      <c r="K94" s="1"/>
      <c r="L94" s="1">
        <f>D94+E94+F94+G94</f>
        <v>0</v>
      </c>
    </row>
    <row r="95" spans="1:12" ht="15.95" customHeight="1" x14ac:dyDescent="0.25">
      <c r="A95" s="72"/>
      <c r="B95" s="124" t="s">
        <v>62</v>
      </c>
      <c r="C95" s="123" t="s">
        <v>6</v>
      </c>
      <c r="D95" s="1"/>
      <c r="E95" s="1"/>
      <c r="F95" s="1"/>
      <c r="G95" s="1"/>
      <c r="H95" s="1"/>
      <c r="I95" s="97"/>
      <c r="J95" s="1"/>
      <c r="K95" s="1"/>
      <c r="L95" s="1">
        <f>D95+E95+F95+G95</f>
        <v>0</v>
      </c>
    </row>
    <row r="96" spans="1:12" ht="15.95" customHeight="1" x14ac:dyDescent="0.25">
      <c r="A96" s="73"/>
      <c r="B96" s="125" t="s">
        <v>63</v>
      </c>
      <c r="C96" s="126" t="s">
        <v>7</v>
      </c>
      <c r="D96" s="42"/>
      <c r="E96" s="42"/>
      <c r="F96" s="42"/>
      <c r="G96" s="42"/>
      <c r="H96" s="42"/>
      <c r="I96" s="98"/>
      <c r="J96" s="42"/>
      <c r="K96" s="42"/>
      <c r="L96" s="105">
        <v>0</v>
      </c>
    </row>
    <row r="97" spans="1:12" ht="15.95" customHeight="1" x14ac:dyDescent="0.25">
      <c r="A97" s="43">
        <v>4</v>
      </c>
      <c r="B97" s="11" t="s">
        <v>64</v>
      </c>
      <c r="C97" s="23" t="s">
        <v>5</v>
      </c>
      <c r="D97" s="2">
        <v>193</v>
      </c>
      <c r="E97" s="2"/>
      <c r="F97" s="2"/>
      <c r="G97" s="2"/>
      <c r="H97" s="2"/>
      <c r="I97" s="93"/>
      <c r="J97" s="2"/>
      <c r="K97" s="2"/>
      <c r="L97" s="2">
        <v>193</v>
      </c>
    </row>
    <row r="98" spans="1:12" ht="15.95" customHeight="1" x14ac:dyDescent="0.25">
      <c r="A98" s="72"/>
      <c r="B98" s="11" t="s">
        <v>65</v>
      </c>
      <c r="C98" s="23" t="s">
        <v>6</v>
      </c>
      <c r="D98" s="2">
        <v>1</v>
      </c>
      <c r="E98" s="2"/>
      <c r="F98" s="2"/>
      <c r="G98" s="2"/>
      <c r="H98" s="2"/>
      <c r="I98" s="93"/>
      <c r="J98" s="2"/>
      <c r="K98" s="2"/>
      <c r="L98" s="2">
        <v>4</v>
      </c>
    </row>
    <row r="99" spans="1:12" ht="15.95" customHeight="1" x14ac:dyDescent="0.25">
      <c r="A99" s="73"/>
      <c r="B99" s="13"/>
      <c r="C99" s="40" t="s">
        <v>7</v>
      </c>
      <c r="D99" s="15">
        <f>D98/D97*100</f>
        <v>0.5181347150259068</v>
      </c>
      <c r="E99" s="14"/>
      <c r="F99" s="14"/>
      <c r="G99" s="14"/>
      <c r="H99" s="14"/>
      <c r="I99" s="94"/>
      <c r="J99" s="14"/>
      <c r="K99" s="14"/>
      <c r="L99" s="104">
        <f>L98/L97*100</f>
        <v>2.0725388601036272</v>
      </c>
    </row>
    <row r="100" spans="1:12" ht="15.95" customHeight="1" x14ac:dyDescent="0.25">
      <c r="A100" s="86" t="s">
        <v>66</v>
      </c>
      <c r="B100" s="44"/>
      <c r="C100" s="44"/>
      <c r="D100" s="60"/>
      <c r="E100" s="2"/>
      <c r="F100" s="2"/>
      <c r="G100" s="2"/>
      <c r="H100" s="2"/>
      <c r="I100" s="93"/>
      <c r="J100" s="2"/>
      <c r="K100" s="2"/>
      <c r="L100" s="15"/>
    </row>
    <row r="101" spans="1:12" ht="15.95" customHeight="1" x14ac:dyDescent="0.25">
      <c r="A101" s="74">
        <v>5</v>
      </c>
      <c r="B101" s="16" t="s">
        <v>67</v>
      </c>
      <c r="C101" s="23" t="s">
        <v>5</v>
      </c>
      <c r="D101" s="23">
        <v>1</v>
      </c>
      <c r="E101" s="23">
        <v>1</v>
      </c>
      <c r="F101" s="23">
        <v>1</v>
      </c>
      <c r="G101" s="23">
        <v>1</v>
      </c>
      <c r="H101" s="23">
        <v>1</v>
      </c>
      <c r="I101" s="23">
        <v>1</v>
      </c>
      <c r="J101" s="23">
        <v>1</v>
      </c>
      <c r="K101" s="23">
        <v>1</v>
      </c>
      <c r="L101" s="2">
        <f>D101+E101+F101+G101+H101+I101+J101+K101</f>
        <v>8</v>
      </c>
    </row>
    <row r="102" spans="1:12" ht="15.95" customHeight="1" x14ac:dyDescent="0.25">
      <c r="A102" s="77"/>
      <c r="B102" s="11" t="s">
        <v>68</v>
      </c>
      <c r="C102" s="23" t="s">
        <v>6</v>
      </c>
      <c r="D102" s="23">
        <v>1</v>
      </c>
      <c r="E102" s="23">
        <v>1</v>
      </c>
      <c r="F102" s="23">
        <v>1</v>
      </c>
      <c r="G102" s="23">
        <v>1</v>
      </c>
      <c r="H102" s="23">
        <v>1</v>
      </c>
      <c r="I102" s="23">
        <v>1</v>
      </c>
      <c r="J102" s="23">
        <v>1</v>
      </c>
      <c r="K102" s="23">
        <v>1</v>
      </c>
      <c r="L102" s="2">
        <f>D102+E102+F102+G102+H102+I102+J102+K102</f>
        <v>8</v>
      </c>
    </row>
    <row r="103" spans="1:12" ht="15.95" customHeight="1" x14ac:dyDescent="0.25">
      <c r="A103" s="78"/>
      <c r="B103" s="109"/>
      <c r="C103" s="24" t="s">
        <v>7</v>
      </c>
      <c r="D103" s="15">
        <f t="shared" ref="D103:L103" si="21">D102/D101*100</f>
        <v>100</v>
      </c>
      <c r="E103" s="15">
        <f t="shared" si="21"/>
        <v>100</v>
      </c>
      <c r="F103" s="15">
        <f t="shared" si="21"/>
        <v>100</v>
      </c>
      <c r="G103" s="15">
        <f t="shared" si="21"/>
        <v>100</v>
      </c>
      <c r="H103" s="15">
        <f t="shared" si="21"/>
        <v>100</v>
      </c>
      <c r="I103" s="15">
        <f t="shared" si="21"/>
        <v>100</v>
      </c>
      <c r="J103" s="15">
        <f t="shared" si="21"/>
        <v>100</v>
      </c>
      <c r="K103" s="15">
        <f t="shared" si="21"/>
        <v>100</v>
      </c>
      <c r="L103" s="104">
        <f t="shared" si="21"/>
        <v>100</v>
      </c>
    </row>
    <row r="104" spans="1:12" ht="15.95" customHeight="1" x14ac:dyDescent="0.25">
      <c r="A104" s="85" t="s">
        <v>9</v>
      </c>
      <c r="B104" s="25"/>
      <c r="C104" s="26"/>
      <c r="D104" s="59"/>
      <c r="E104" s="59"/>
      <c r="F104" s="59"/>
      <c r="G104" s="59"/>
      <c r="H104" s="59"/>
      <c r="I104" s="96"/>
      <c r="J104" s="59"/>
      <c r="K104" s="59"/>
      <c r="L104" s="15"/>
    </row>
    <row r="105" spans="1:12" ht="15.75" customHeight="1" x14ac:dyDescent="0.25">
      <c r="A105" s="72">
        <v>6</v>
      </c>
      <c r="B105" s="11" t="s">
        <v>70</v>
      </c>
      <c r="C105" s="22" t="s">
        <v>5</v>
      </c>
      <c r="D105" s="2">
        <v>47</v>
      </c>
      <c r="E105" s="2">
        <v>6</v>
      </c>
      <c r="F105" s="2">
        <v>10</v>
      </c>
      <c r="G105" s="2">
        <v>2</v>
      </c>
      <c r="H105" s="2">
        <v>0</v>
      </c>
      <c r="I105" s="93">
        <v>18</v>
      </c>
      <c r="J105" s="2">
        <v>4</v>
      </c>
      <c r="K105" s="2">
        <v>9</v>
      </c>
      <c r="L105" s="2">
        <f>D105+E105+F105+G105+H105+I105+J105+K105</f>
        <v>96</v>
      </c>
    </row>
    <row r="106" spans="1:12" ht="15.95" customHeight="1" x14ac:dyDescent="0.25">
      <c r="A106" s="72"/>
      <c r="B106" s="11" t="s">
        <v>69</v>
      </c>
      <c r="C106" s="23" t="s">
        <v>6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f>D106+E106+F106+G106+H106+I106+J106+K106</f>
        <v>0</v>
      </c>
    </row>
    <row r="107" spans="1:12" ht="15.95" customHeight="1" x14ac:dyDescent="0.25">
      <c r="A107" s="73"/>
      <c r="B107" s="107"/>
      <c r="C107" s="23" t="s">
        <v>7</v>
      </c>
      <c r="D107" s="15">
        <f t="shared" ref="D107:K107" si="22">D106/D105*100</f>
        <v>0</v>
      </c>
      <c r="E107" s="15">
        <f t="shared" si="22"/>
        <v>0</v>
      </c>
      <c r="F107" s="15">
        <f t="shared" si="22"/>
        <v>0</v>
      </c>
      <c r="G107" s="15">
        <f t="shared" si="22"/>
        <v>0</v>
      </c>
      <c r="H107" s="15" t="e">
        <f t="shared" si="22"/>
        <v>#DIV/0!</v>
      </c>
      <c r="I107" s="15">
        <f t="shared" si="22"/>
        <v>0</v>
      </c>
      <c r="J107" s="15">
        <f t="shared" si="22"/>
        <v>0</v>
      </c>
      <c r="K107" s="15">
        <f t="shared" si="22"/>
        <v>0</v>
      </c>
      <c r="L107" s="103">
        <f>L106/L105*1000</f>
        <v>0</v>
      </c>
    </row>
    <row r="108" spans="1:12" ht="15.95" customHeight="1" x14ac:dyDescent="0.25">
      <c r="A108" s="85" t="s">
        <v>11</v>
      </c>
      <c r="B108" s="25"/>
      <c r="C108" s="26"/>
      <c r="D108" s="59"/>
      <c r="E108" s="59"/>
      <c r="F108" s="59"/>
      <c r="G108" s="59"/>
      <c r="H108" s="59"/>
      <c r="I108" s="96"/>
      <c r="J108" s="59"/>
      <c r="K108" s="59"/>
      <c r="L108" s="15"/>
    </row>
    <row r="109" spans="1:12" ht="15.95" customHeight="1" x14ac:dyDescent="0.25">
      <c r="A109" s="43">
        <v>7</v>
      </c>
      <c r="B109" s="19" t="s">
        <v>15</v>
      </c>
      <c r="C109" s="22" t="s">
        <v>5</v>
      </c>
      <c r="D109" s="2">
        <v>25249</v>
      </c>
      <c r="E109" s="2">
        <v>3510</v>
      </c>
      <c r="F109" s="2">
        <v>3052</v>
      </c>
      <c r="G109" s="2">
        <v>2420</v>
      </c>
      <c r="H109" s="2">
        <v>795</v>
      </c>
      <c r="I109" s="93">
        <v>3002</v>
      </c>
      <c r="J109" s="2">
        <v>3329</v>
      </c>
      <c r="K109" s="2">
        <v>3801</v>
      </c>
      <c r="L109" s="2">
        <f>D109+E109+F109+G109+H109+I109+J109+K109</f>
        <v>45158</v>
      </c>
    </row>
    <row r="110" spans="1:12" ht="15.95" customHeight="1" x14ac:dyDescent="0.25">
      <c r="A110" s="72"/>
      <c r="B110" s="20" t="s">
        <v>71</v>
      </c>
      <c r="C110" s="23" t="s">
        <v>6</v>
      </c>
      <c r="D110" s="2">
        <v>2158</v>
      </c>
      <c r="E110" s="2">
        <v>571</v>
      </c>
      <c r="F110" s="2">
        <v>1078</v>
      </c>
      <c r="G110" s="2">
        <v>1130</v>
      </c>
      <c r="H110" s="2">
        <v>192</v>
      </c>
      <c r="I110" s="93">
        <v>909</v>
      </c>
      <c r="J110" s="2">
        <v>2457</v>
      </c>
      <c r="K110" s="2">
        <v>2216</v>
      </c>
      <c r="L110" s="2">
        <f>D110+E110+F110+G110+H110+I110+J110+K110</f>
        <v>10711</v>
      </c>
    </row>
    <row r="111" spans="1:12" ht="15.95" customHeight="1" x14ac:dyDescent="0.25">
      <c r="A111" s="72"/>
      <c r="B111" s="110"/>
      <c r="C111" s="24" t="s">
        <v>7</v>
      </c>
      <c r="D111" s="15">
        <f t="shared" ref="D111:L111" si="23">D110/D109*100</f>
        <v>8.5468731434908314</v>
      </c>
      <c r="E111" s="15">
        <f t="shared" si="23"/>
        <v>16.267806267806268</v>
      </c>
      <c r="F111" s="15">
        <f t="shared" si="23"/>
        <v>35.321100917431195</v>
      </c>
      <c r="G111" s="15">
        <f t="shared" si="23"/>
        <v>46.694214876033058</v>
      </c>
      <c r="H111" s="15">
        <f t="shared" si="23"/>
        <v>24.150943396226417</v>
      </c>
      <c r="I111" s="15">
        <f t="shared" si="23"/>
        <v>30.279813457694871</v>
      </c>
      <c r="J111" s="15">
        <f t="shared" si="23"/>
        <v>73.805947732051663</v>
      </c>
      <c r="K111" s="15">
        <f t="shared" si="23"/>
        <v>58.300447250723494</v>
      </c>
      <c r="L111" s="103">
        <f t="shared" si="23"/>
        <v>23.718942380087693</v>
      </c>
    </row>
    <row r="112" spans="1:12" ht="15.95" customHeight="1" x14ac:dyDescent="0.25">
      <c r="A112" s="87" t="s">
        <v>10</v>
      </c>
      <c r="B112" s="27"/>
      <c r="C112" s="28"/>
      <c r="D112" s="59"/>
      <c r="E112" s="59"/>
      <c r="F112" s="59"/>
      <c r="G112" s="59"/>
      <c r="H112" s="59"/>
      <c r="I112" s="96"/>
      <c r="J112" s="59"/>
      <c r="K112" s="59"/>
      <c r="L112" s="15"/>
    </row>
    <row r="113" spans="1:12" ht="15.95" customHeight="1" x14ac:dyDescent="0.25">
      <c r="A113" s="43">
        <v>8</v>
      </c>
      <c r="B113" s="31" t="s">
        <v>72</v>
      </c>
      <c r="C113" s="40" t="s">
        <v>5</v>
      </c>
      <c r="D113" s="2">
        <v>10052</v>
      </c>
      <c r="E113" s="2">
        <v>6493</v>
      </c>
      <c r="F113" s="2">
        <v>4476</v>
      </c>
      <c r="G113" s="2">
        <v>4694</v>
      </c>
      <c r="H113" s="2">
        <v>722</v>
      </c>
      <c r="I113" s="93">
        <v>6304</v>
      </c>
      <c r="J113" s="2">
        <v>2288</v>
      </c>
      <c r="K113" s="2">
        <v>2265</v>
      </c>
      <c r="L113" s="2">
        <f>D113+E113+F113+G113+H113+I113+J113+K113</f>
        <v>37294</v>
      </c>
    </row>
    <row r="114" spans="1:12" ht="15.95" customHeight="1" x14ac:dyDescent="0.25">
      <c r="A114" s="72"/>
      <c r="B114" s="29" t="s">
        <v>73</v>
      </c>
      <c r="C114" s="40" t="s">
        <v>6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f>D114+E114+F114+G114</f>
        <v>0</v>
      </c>
    </row>
    <row r="115" spans="1:12" ht="15.95" customHeight="1" x14ac:dyDescent="0.25">
      <c r="A115" s="73"/>
      <c r="B115" s="111"/>
      <c r="C115" s="40" t="s">
        <v>7</v>
      </c>
      <c r="D115" s="15">
        <f t="shared" ref="D115:L115" si="24">D114/D113*100000</f>
        <v>0</v>
      </c>
      <c r="E115" s="15">
        <f t="shared" si="24"/>
        <v>0</v>
      </c>
      <c r="F115" s="15">
        <f t="shared" si="24"/>
        <v>0</v>
      </c>
      <c r="G115" s="15">
        <f t="shared" si="24"/>
        <v>0</v>
      </c>
      <c r="H115" s="15">
        <f t="shared" si="24"/>
        <v>0</v>
      </c>
      <c r="I115" s="15">
        <f t="shared" si="24"/>
        <v>0</v>
      </c>
      <c r="J115" s="15">
        <f t="shared" si="24"/>
        <v>0</v>
      </c>
      <c r="K115" s="15">
        <f t="shared" si="24"/>
        <v>0</v>
      </c>
      <c r="L115" s="104">
        <f t="shared" si="24"/>
        <v>0</v>
      </c>
    </row>
    <row r="116" spans="1:12" ht="15.95" customHeight="1" x14ac:dyDescent="0.25">
      <c r="A116" s="87" t="s">
        <v>74</v>
      </c>
      <c r="B116" s="27"/>
      <c r="C116" s="28"/>
      <c r="D116" s="59"/>
      <c r="E116" s="59"/>
      <c r="F116" s="59"/>
      <c r="G116" s="59"/>
      <c r="H116" s="59"/>
      <c r="I116" s="96"/>
      <c r="J116" s="59"/>
      <c r="K116" s="59"/>
      <c r="L116" s="15"/>
    </row>
    <row r="117" spans="1:12" ht="15.95" customHeight="1" x14ac:dyDescent="0.25">
      <c r="A117" s="43">
        <v>9</v>
      </c>
      <c r="B117" s="31" t="s">
        <v>75</v>
      </c>
      <c r="C117" s="40" t="s">
        <v>5</v>
      </c>
      <c r="D117" s="2">
        <v>10052</v>
      </c>
      <c r="E117" s="2">
        <v>6493</v>
      </c>
      <c r="F117" s="2">
        <v>4476</v>
      </c>
      <c r="G117" s="2">
        <v>4694</v>
      </c>
      <c r="H117" s="2">
        <v>722</v>
      </c>
      <c r="I117" s="93">
        <v>6304</v>
      </c>
      <c r="J117" s="2">
        <v>2288</v>
      </c>
      <c r="K117" s="2">
        <v>2265</v>
      </c>
      <c r="L117" s="2">
        <f>D117+E117+F117+G117+H117+I117+J117+K117</f>
        <v>37294</v>
      </c>
    </row>
    <row r="118" spans="1:12" ht="15.95" customHeight="1" x14ac:dyDescent="0.25">
      <c r="A118" s="72"/>
      <c r="B118" s="29" t="s">
        <v>76</v>
      </c>
      <c r="C118" s="40" t="s">
        <v>6</v>
      </c>
      <c r="D118" s="2">
        <v>6</v>
      </c>
      <c r="E118" s="2"/>
      <c r="F118" s="2"/>
      <c r="G118" s="2"/>
      <c r="H118" s="2"/>
      <c r="I118" s="93"/>
      <c r="J118" s="2"/>
      <c r="K118" s="2"/>
      <c r="L118" s="2">
        <f>D118+E118+F118+G118+I118+J118+K118+H118</f>
        <v>6</v>
      </c>
    </row>
    <row r="119" spans="1:12" ht="15.95" customHeight="1" x14ac:dyDescent="0.25">
      <c r="A119" s="73"/>
      <c r="B119" s="111"/>
      <c r="C119" s="40" t="s">
        <v>7</v>
      </c>
      <c r="D119" s="15">
        <f>D118/D117*100000</f>
        <v>59.689614007162753</v>
      </c>
      <c r="E119" s="14"/>
      <c r="F119" s="14"/>
      <c r="G119" s="14"/>
      <c r="H119" s="14"/>
      <c r="I119" s="94"/>
      <c r="J119" s="14"/>
      <c r="K119" s="14"/>
      <c r="L119" s="104">
        <f>L118/L117*100000</f>
        <v>16.088378827693461</v>
      </c>
    </row>
    <row r="120" spans="1:12" ht="15.95" customHeight="1" x14ac:dyDescent="0.25">
      <c r="A120" s="87" t="s">
        <v>128</v>
      </c>
      <c r="B120" s="27"/>
      <c r="C120" s="28"/>
      <c r="D120" s="59"/>
      <c r="E120" s="59"/>
      <c r="F120" s="59"/>
      <c r="G120" s="59"/>
      <c r="H120" s="59"/>
      <c r="I120" s="96"/>
      <c r="J120" s="59"/>
      <c r="K120" s="59"/>
      <c r="L120" s="15"/>
    </row>
    <row r="121" spans="1:12" ht="15.95" customHeight="1" x14ac:dyDescent="0.25">
      <c r="A121" s="43">
        <v>10</v>
      </c>
      <c r="B121" s="31" t="s">
        <v>77</v>
      </c>
      <c r="C121" s="40" t="s">
        <v>5</v>
      </c>
      <c r="D121" s="1"/>
      <c r="E121" s="1"/>
      <c r="F121" s="1"/>
      <c r="G121" s="1"/>
      <c r="H121" s="1"/>
      <c r="I121" s="97"/>
      <c r="J121" s="1"/>
      <c r="K121" s="1"/>
      <c r="L121" s="1">
        <f>D121+E121+F121+G121</f>
        <v>0</v>
      </c>
    </row>
    <row r="122" spans="1:12" ht="15.95" customHeight="1" x14ac:dyDescent="0.25">
      <c r="A122" s="72"/>
      <c r="B122" s="29" t="s">
        <v>78</v>
      </c>
      <c r="C122" s="40" t="s">
        <v>6</v>
      </c>
      <c r="D122" s="1"/>
      <c r="E122" s="1"/>
      <c r="F122" s="1"/>
      <c r="G122" s="1"/>
      <c r="H122" s="1"/>
      <c r="I122" s="97"/>
      <c r="J122" s="1"/>
      <c r="K122" s="1"/>
      <c r="L122" s="1">
        <f>D122+E122+F122+G122</f>
        <v>0</v>
      </c>
    </row>
    <row r="123" spans="1:12" ht="15.95" customHeight="1" x14ac:dyDescent="0.25">
      <c r="A123" s="73"/>
      <c r="B123" s="30"/>
      <c r="C123" s="40" t="s">
        <v>7</v>
      </c>
      <c r="D123" s="42"/>
      <c r="E123" s="42"/>
      <c r="F123" s="42"/>
      <c r="G123" s="42"/>
      <c r="H123" s="42"/>
      <c r="I123" s="98"/>
      <c r="J123" s="42"/>
      <c r="K123" s="42"/>
      <c r="L123" s="105">
        <v>0</v>
      </c>
    </row>
    <row r="124" spans="1:12" ht="15.95" customHeight="1" x14ac:dyDescent="0.25">
      <c r="A124" s="43">
        <v>10</v>
      </c>
      <c r="B124" s="31" t="s">
        <v>79</v>
      </c>
      <c r="C124" s="23" t="s">
        <v>5</v>
      </c>
      <c r="D124" s="1"/>
      <c r="E124" s="1"/>
      <c r="F124" s="1"/>
      <c r="G124" s="1"/>
      <c r="H124" s="1"/>
      <c r="I124" s="97"/>
      <c r="J124" s="1"/>
      <c r="K124" s="1"/>
      <c r="L124" s="1">
        <f>D124+E124+F124+G124</f>
        <v>0</v>
      </c>
    </row>
    <row r="125" spans="1:12" ht="15.95" customHeight="1" x14ac:dyDescent="0.25">
      <c r="A125" s="72"/>
      <c r="B125" s="29" t="s">
        <v>80</v>
      </c>
      <c r="C125" s="23" t="s">
        <v>6</v>
      </c>
      <c r="D125" s="1"/>
      <c r="E125" s="1"/>
      <c r="F125" s="1"/>
      <c r="G125" s="1"/>
      <c r="H125" s="1"/>
      <c r="I125" s="97"/>
      <c r="J125" s="1"/>
      <c r="K125" s="1"/>
      <c r="L125" s="1">
        <f>D125+E125+F125+G125</f>
        <v>0</v>
      </c>
    </row>
    <row r="126" spans="1:12" ht="15.95" customHeight="1" x14ac:dyDescent="0.25">
      <c r="A126" s="73"/>
      <c r="B126" s="30"/>
      <c r="C126" s="23" t="s">
        <v>7</v>
      </c>
      <c r="D126" s="42"/>
      <c r="E126" s="42"/>
      <c r="F126" s="42"/>
      <c r="G126" s="42"/>
      <c r="H126" s="42"/>
      <c r="I126" s="98"/>
      <c r="J126" s="42"/>
      <c r="K126" s="42"/>
      <c r="L126" s="105">
        <v>0</v>
      </c>
    </row>
    <row r="127" spans="1:12" ht="15.95" customHeight="1" x14ac:dyDescent="0.25">
      <c r="A127" s="72">
        <v>10</v>
      </c>
      <c r="B127" s="32" t="s">
        <v>81</v>
      </c>
      <c r="C127" s="23" t="s">
        <v>5</v>
      </c>
      <c r="D127" s="1"/>
      <c r="E127" s="1"/>
      <c r="F127" s="1"/>
      <c r="G127" s="1"/>
      <c r="H127" s="1"/>
      <c r="I127" s="97"/>
      <c r="J127" s="1"/>
      <c r="K127" s="1"/>
      <c r="L127" s="1">
        <f>D127+E127+F127+G127</f>
        <v>0</v>
      </c>
    </row>
    <row r="128" spans="1:12" ht="15.95" customHeight="1" x14ac:dyDescent="0.25">
      <c r="A128" s="72"/>
      <c r="B128" s="29" t="s">
        <v>82</v>
      </c>
      <c r="C128" s="23" t="s">
        <v>6</v>
      </c>
      <c r="D128" s="1"/>
      <c r="E128" s="1"/>
      <c r="F128" s="1"/>
      <c r="G128" s="1"/>
      <c r="H128" s="1"/>
      <c r="I128" s="97"/>
      <c r="J128" s="1"/>
      <c r="K128" s="1"/>
      <c r="L128" s="1">
        <f>D128+E128+F128+G128</f>
        <v>0</v>
      </c>
    </row>
    <row r="129" spans="1:12" s="143" customFormat="1" ht="15.95" customHeight="1" x14ac:dyDescent="0.25">
      <c r="A129" s="73"/>
      <c r="B129" s="30"/>
      <c r="C129" s="23" t="s">
        <v>7</v>
      </c>
      <c r="D129" s="42"/>
      <c r="E129" s="42"/>
      <c r="F129" s="42"/>
      <c r="G129" s="42"/>
      <c r="H129" s="42"/>
      <c r="I129" s="98"/>
      <c r="J129" s="42"/>
      <c r="K129" s="42"/>
      <c r="L129" s="105">
        <v>0</v>
      </c>
    </row>
    <row r="130" spans="1:12" ht="15.95" customHeight="1" x14ac:dyDescent="0.25">
      <c r="A130" s="149"/>
      <c r="C130" s="150"/>
      <c r="D130" s="151"/>
      <c r="E130" s="151"/>
      <c r="F130" s="151"/>
      <c r="G130" s="151"/>
      <c r="H130" s="151"/>
      <c r="I130" s="151"/>
      <c r="J130" s="151"/>
      <c r="K130" s="151"/>
      <c r="L130" s="152"/>
    </row>
    <row r="131" spans="1:12" ht="15.95" customHeight="1" x14ac:dyDescent="0.25">
      <c r="A131" s="144" t="s">
        <v>83</v>
      </c>
      <c r="B131" s="143"/>
      <c r="C131" s="145"/>
      <c r="D131" s="146"/>
      <c r="E131" s="146"/>
      <c r="F131" s="146"/>
      <c r="G131" s="146"/>
      <c r="H131" s="146"/>
      <c r="I131" s="147"/>
      <c r="J131" s="146"/>
      <c r="K131" s="146"/>
      <c r="L131" s="148"/>
    </row>
    <row r="132" spans="1:12" ht="15.95" customHeight="1" x14ac:dyDescent="0.25">
      <c r="A132" s="43">
        <v>11</v>
      </c>
      <c r="B132" s="19" t="s">
        <v>84</v>
      </c>
      <c r="C132" s="22" t="s">
        <v>5</v>
      </c>
      <c r="D132" s="2">
        <v>336</v>
      </c>
      <c r="E132" s="2"/>
      <c r="F132" s="2"/>
      <c r="G132" s="2"/>
      <c r="H132" s="2"/>
      <c r="I132" s="93"/>
      <c r="J132" s="2"/>
      <c r="K132" s="2"/>
      <c r="L132" s="2">
        <f>D132+E132+F132+G132+H132+I132+J132+K132</f>
        <v>336</v>
      </c>
    </row>
    <row r="133" spans="1:12" ht="15.95" customHeight="1" x14ac:dyDescent="0.25">
      <c r="A133" s="72"/>
      <c r="B133" s="20" t="s">
        <v>85</v>
      </c>
      <c r="C133" s="23" t="s">
        <v>6</v>
      </c>
      <c r="D133" s="2">
        <v>214</v>
      </c>
      <c r="E133" s="2"/>
      <c r="F133" s="2"/>
      <c r="G133" s="2"/>
      <c r="H133" s="2"/>
      <c r="I133" s="93"/>
      <c r="J133" s="2"/>
      <c r="K133" s="2"/>
      <c r="L133" s="2">
        <f>D133+E133+F133+G133+H133+I133+J133+K133</f>
        <v>214</v>
      </c>
    </row>
    <row r="134" spans="1:12" ht="15.95" customHeight="1" x14ac:dyDescent="0.25">
      <c r="A134" s="73"/>
      <c r="B134" s="13"/>
      <c r="C134" s="23" t="s">
        <v>7</v>
      </c>
      <c r="D134" s="15">
        <f>D133/D132*100</f>
        <v>63.69047619047619</v>
      </c>
      <c r="E134" s="14"/>
      <c r="F134" s="14"/>
      <c r="G134" s="14"/>
      <c r="H134" s="14"/>
      <c r="I134" s="94"/>
      <c r="J134" s="14"/>
      <c r="K134" s="14"/>
      <c r="L134" s="127">
        <f>L133/L132*100</f>
        <v>63.69047619047619</v>
      </c>
    </row>
    <row r="135" spans="1:12" ht="15.95" customHeight="1" x14ac:dyDescent="0.25">
      <c r="A135" s="85" t="s">
        <v>86</v>
      </c>
      <c r="B135" s="25"/>
      <c r="C135" s="26"/>
      <c r="D135" s="2"/>
      <c r="E135" s="2"/>
      <c r="F135" s="2"/>
      <c r="G135" s="2"/>
      <c r="H135" s="2"/>
      <c r="I135" s="93"/>
      <c r="J135" s="2"/>
      <c r="K135" s="2"/>
      <c r="L135" s="15"/>
    </row>
    <row r="136" spans="1:12" ht="15.95" customHeight="1" x14ac:dyDescent="0.25">
      <c r="A136" s="43">
        <v>12</v>
      </c>
      <c r="B136" s="41" t="s">
        <v>87</v>
      </c>
      <c r="C136" s="22" t="s">
        <v>5</v>
      </c>
      <c r="D136" s="1"/>
      <c r="E136" s="1"/>
      <c r="F136" s="1"/>
      <c r="G136" s="1"/>
      <c r="H136" s="1"/>
      <c r="I136" s="97"/>
      <c r="J136" s="1"/>
      <c r="K136" s="1"/>
      <c r="L136" s="1">
        <f>D136+E136+F136+G136</f>
        <v>0</v>
      </c>
    </row>
    <row r="137" spans="1:12" ht="15.95" customHeight="1" x14ac:dyDescent="0.25">
      <c r="A137" s="72"/>
      <c r="B137" s="20" t="s">
        <v>88</v>
      </c>
      <c r="C137" s="23" t="s">
        <v>6</v>
      </c>
      <c r="D137" s="1"/>
      <c r="E137" s="1"/>
      <c r="F137" s="1"/>
      <c r="G137" s="1"/>
      <c r="H137" s="1"/>
      <c r="I137" s="97"/>
      <c r="J137" s="1"/>
      <c r="K137" s="1"/>
      <c r="L137" s="1">
        <f>D137+E137+F137+G137</f>
        <v>0</v>
      </c>
    </row>
    <row r="138" spans="1:12" ht="15.95" customHeight="1" x14ac:dyDescent="0.25">
      <c r="A138" s="73"/>
      <c r="B138" s="33" t="s">
        <v>89</v>
      </c>
      <c r="C138" s="23" t="s">
        <v>7</v>
      </c>
      <c r="D138" s="42"/>
      <c r="E138" s="42"/>
      <c r="F138" s="42"/>
      <c r="G138" s="42"/>
      <c r="H138" s="42"/>
      <c r="I138" s="98"/>
      <c r="J138" s="42"/>
      <c r="K138" s="42"/>
      <c r="L138" s="105">
        <v>0</v>
      </c>
    </row>
    <row r="139" spans="1:12" ht="15.95" customHeight="1" x14ac:dyDescent="0.25">
      <c r="A139" s="85" t="s">
        <v>90</v>
      </c>
      <c r="B139" s="25"/>
      <c r="C139" s="26"/>
      <c r="D139" s="2"/>
      <c r="E139" s="2"/>
      <c r="F139" s="2"/>
      <c r="G139" s="2"/>
      <c r="H139" s="2"/>
      <c r="I139" s="93"/>
      <c r="J139" s="2"/>
      <c r="K139" s="2"/>
      <c r="L139" s="15"/>
    </row>
    <row r="140" spans="1:12" ht="15.95" customHeight="1" x14ac:dyDescent="0.25">
      <c r="A140" s="43">
        <v>13</v>
      </c>
      <c r="B140" s="19" t="s">
        <v>91</v>
      </c>
      <c r="C140" s="22" t="s">
        <v>5</v>
      </c>
      <c r="D140" s="1"/>
      <c r="E140" s="1"/>
      <c r="F140" s="1"/>
      <c r="G140" s="1"/>
      <c r="H140" s="1"/>
      <c r="I140" s="97"/>
      <c r="J140" s="1"/>
      <c r="K140" s="1"/>
      <c r="L140" s="1">
        <f>D140+E140+F140+G140</f>
        <v>0</v>
      </c>
    </row>
    <row r="141" spans="1:12" ht="15.95" customHeight="1" x14ac:dyDescent="0.25">
      <c r="A141" s="72"/>
      <c r="B141" s="20" t="s">
        <v>92</v>
      </c>
      <c r="C141" s="23" t="s">
        <v>6</v>
      </c>
      <c r="D141" s="1"/>
      <c r="E141" s="1"/>
      <c r="F141" s="1"/>
      <c r="G141" s="1"/>
      <c r="H141" s="1"/>
      <c r="I141" s="97"/>
      <c r="J141" s="1"/>
      <c r="K141" s="1"/>
      <c r="L141" s="1">
        <f>D141+E141+F141+G141</f>
        <v>0</v>
      </c>
    </row>
    <row r="142" spans="1:12" ht="15.95" customHeight="1" x14ac:dyDescent="0.25">
      <c r="A142" s="73"/>
      <c r="B142" s="33"/>
      <c r="C142" s="23" t="s">
        <v>7</v>
      </c>
      <c r="D142" s="42"/>
      <c r="E142" s="42"/>
      <c r="F142" s="42"/>
      <c r="G142" s="42"/>
      <c r="H142" s="42"/>
      <c r="I142" s="98"/>
      <c r="J142" s="42"/>
      <c r="K142" s="42"/>
      <c r="L142" s="105">
        <f>D142+E142+F142+G142</f>
        <v>0</v>
      </c>
    </row>
    <row r="143" spans="1:12" ht="15.95" customHeight="1" x14ac:dyDescent="0.25">
      <c r="A143" s="85" t="s">
        <v>95</v>
      </c>
      <c r="B143" s="25"/>
      <c r="C143" s="26"/>
      <c r="D143" s="2"/>
      <c r="E143" s="2"/>
      <c r="F143" s="2"/>
      <c r="G143" s="2"/>
      <c r="H143" s="2"/>
      <c r="I143" s="93"/>
      <c r="J143" s="2"/>
      <c r="K143" s="2"/>
      <c r="L143" s="15"/>
    </row>
    <row r="144" spans="1:12" ht="15.95" customHeight="1" x14ac:dyDescent="0.25">
      <c r="A144" s="43">
        <v>14</v>
      </c>
      <c r="B144" s="19" t="s">
        <v>93</v>
      </c>
      <c r="C144" s="22" t="s">
        <v>5</v>
      </c>
      <c r="D144" s="2">
        <v>1</v>
      </c>
      <c r="E144" s="2"/>
      <c r="F144" s="2"/>
      <c r="G144" s="2"/>
      <c r="H144" s="2"/>
      <c r="I144" s="93"/>
      <c r="J144" s="2"/>
      <c r="K144" s="2"/>
      <c r="L144" s="2">
        <f>D144+E144+F144+G144+I144+J144+K144+H144</f>
        <v>1</v>
      </c>
    </row>
    <row r="145" spans="1:12" ht="15.95" customHeight="1" x14ac:dyDescent="0.25">
      <c r="A145" s="72"/>
      <c r="B145" s="20" t="s">
        <v>94</v>
      </c>
      <c r="C145" s="23" t="s">
        <v>6</v>
      </c>
      <c r="D145" s="2">
        <v>1</v>
      </c>
      <c r="E145" s="2"/>
      <c r="F145" s="2"/>
      <c r="G145" s="2"/>
      <c r="H145" s="2"/>
      <c r="I145" s="93"/>
      <c r="J145" s="2"/>
      <c r="K145" s="2"/>
      <c r="L145" s="2">
        <f>D145+E145+F145+G145+I145+J145+K145+H145</f>
        <v>1</v>
      </c>
    </row>
    <row r="146" spans="1:12" ht="15.95" customHeight="1" x14ac:dyDescent="0.25">
      <c r="A146" s="73"/>
      <c r="B146" s="33">
        <v>-69.099999999999994</v>
      </c>
      <c r="C146" s="23" t="s">
        <v>7</v>
      </c>
      <c r="D146" s="14">
        <v>100</v>
      </c>
      <c r="E146" s="14"/>
      <c r="F146" s="14"/>
      <c r="G146" s="14"/>
      <c r="H146" s="14"/>
      <c r="I146" s="94"/>
      <c r="J146" s="14"/>
      <c r="K146" s="14"/>
      <c r="L146" s="104">
        <f>L145/L144*100</f>
        <v>100</v>
      </c>
    </row>
    <row r="147" spans="1:12" ht="15.95" customHeight="1" x14ac:dyDescent="0.25">
      <c r="A147" s="72"/>
      <c r="B147" s="20"/>
      <c r="C147" s="22"/>
      <c r="D147" s="14"/>
      <c r="E147" s="14"/>
      <c r="F147" s="14"/>
      <c r="G147" s="14"/>
      <c r="H147" s="14"/>
      <c r="I147" s="94"/>
      <c r="J147" s="14"/>
      <c r="K147" s="14"/>
      <c r="L147" s="15"/>
    </row>
    <row r="148" spans="1:12" ht="15.95" customHeight="1" x14ac:dyDescent="0.25">
      <c r="A148" s="43">
        <v>15</v>
      </c>
      <c r="B148" s="138" t="s">
        <v>96</v>
      </c>
      <c r="C148" s="22" t="s">
        <v>5</v>
      </c>
      <c r="D148" s="2">
        <v>1282</v>
      </c>
      <c r="E148" s="2"/>
      <c r="F148" s="2"/>
      <c r="G148" s="2"/>
      <c r="H148" s="2"/>
      <c r="I148" s="93"/>
      <c r="J148" s="2"/>
      <c r="K148" s="2"/>
      <c r="L148" s="2">
        <f>D148+E148+F148+G148+I148+J148+K148+H148</f>
        <v>1282</v>
      </c>
    </row>
    <row r="149" spans="1:12" ht="15.95" customHeight="1" x14ac:dyDescent="0.25">
      <c r="A149" s="72"/>
      <c r="B149" s="139" t="s">
        <v>97</v>
      </c>
      <c r="C149" s="23" t="s">
        <v>6</v>
      </c>
      <c r="D149" s="2">
        <v>9</v>
      </c>
      <c r="E149" s="2"/>
      <c r="F149" s="2"/>
      <c r="G149" s="2"/>
      <c r="H149" s="2"/>
      <c r="I149" s="93"/>
      <c r="J149" s="2"/>
      <c r="K149" s="2"/>
      <c r="L149" s="2">
        <f>D149+E149+F149+G149+I149+J149+K149+H149</f>
        <v>9</v>
      </c>
    </row>
    <row r="150" spans="1:12" ht="15.95" customHeight="1" x14ac:dyDescent="0.25">
      <c r="A150" s="73"/>
      <c r="B150" s="131"/>
      <c r="C150" s="23" t="s">
        <v>7</v>
      </c>
      <c r="D150" s="15">
        <f>D149/D148*100</f>
        <v>0.702028081123245</v>
      </c>
      <c r="E150" s="14"/>
      <c r="F150" s="14"/>
      <c r="G150" s="14"/>
      <c r="H150" s="14"/>
      <c r="I150" s="94"/>
      <c r="J150" s="14"/>
      <c r="K150" s="14"/>
      <c r="L150" s="104">
        <f>L149/L148*100</f>
        <v>0.702028081123245</v>
      </c>
    </row>
    <row r="151" spans="1:12" ht="15.95" customHeight="1" x14ac:dyDescent="0.25">
      <c r="A151" s="78"/>
      <c r="B151" s="88"/>
      <c r="C151" s="26"/>
      <c r="D151" s="14"/>
      <c r="E151" s="14"/>
      <c r="F151" s="14"/>
      <c r="G151" s="14"/>
      <c r="H151" s="14"/>
      <c r="I151" s="94"/>
      <c r="J151" s="14"/>
      <c r="K151" s="14"/>
      <c r="L151" s="15"/>
    </row>
    <row r="152" spans="1:12" ht="15.95" customHeight="1" x14ac:dyDescent="0.25">
      <c r="A152" s="78"/>
      <c r="B152" s="88"/>
      <c r="C152" s="26"/>
      <c r="D152" s="14"/>
      <c r="E152" s="14"/>
      <c r="F152" s="14"/>
      <c r="G152" s="14"/>
      <c r="H152" s="14"/>
      <c r="I152" s="94"/>
      <c r="J152" s="14"/>
      <c r="K152" s="14"/>
      <c r="L152" s="15"/>
    </row>
    <row r="153" spans="1:12" ht="15.95" customHeight="1" x14ac:dyDescent="0.25">
      <c r="A153" s="43">
        <v>16</v>
      </c>
      <c r="B153" s="19" t="s">
        <v>98</v>
      </c>
      <c r="C153" s="22" t="s">
        <v>5</v>
      </c>
      <c r="D153" s="2">
        <v>1</v>
      </c>
      <c r="E153" s="2"/>
      <c r="F153" s="2"/>
      <c r="G153" s="2"/>
      <c r="H153" s="2"/>
      <c r="I153" s="93"/>
      <c r="J153" s="2"/>
      <c r="K153" s="2"/>
      <c r="L153" s="2">
        <f>D153+E153+F153+G153+I153+J153+K153+H153</f>
        <v>1</v>
      </c>
    </row>
    <row r="154" spans="1:12" ht="15.95" customHeight="1" x14ac:dyDescent="0.25">
      <c r="A154" s="72"/>
      <c r="B154" s="20" t="s">
        <v>99</v>
      </c>
      <c r="C154" s="23" t="s">
        <v>6</v>
      </c>
      <c r="D154" s="2">
        <v>1</v>
      </c>
      <c r="E154" s="2"/>
      <c r="F154" s="2"/>
      <c r="G154" s="2"/>
      <c r="H154" s="2"/>
      <c r="I154" s="93"/>
      <c r="J154" s="2"/>
      <c r="K154" s="2"/>
      <c r="L154" s="2">
        <f>D154+E154+F154+G154+I154+J154+K154+H154</f>
        <v>1</v>
      </c>
    </row>
    <row r="155" spans="1:12" ht="15.95" customHeight="1" x14ac:dyDescent="0.25">
      <c r="A155" s="73"/>
      <c r="B155" s="33" t="s">
        <v>100</v>
      </c>
      <c r="C155" s="23" t="s">
        <v>7</v>
      </c>
      <c r="D155" s="15">
        <f>D154/D153*100</f>
        <v>100</v>
      </c>
      <c r="E155" s="14"/>
      <c r="F155" s="14"/>
      <c r="G155" s="14"/>
      <c r="H155" s="14"/>
      <c r="I155" s="94"/>
      <c r="J155" s="14"/>
      <c r="K155" s="14"/>
      <c r="L155" s="104">
        <f>L154/L153*100</f>
        <v>100</v>
      </c>
    </row>
    <row r="156" spans="1:12" ht="15.95" customHeight="1" x14ac:dyDescent="0.25">
      <c r="A156" s="43">
        <v>17</v>
      </c>
      <c r="B156" s="19" t="s">
        <v>101</v>
      </c>
      <c r="C156" s="22" t="s">
        <v>5</v>
      </c>
      <c r="D156" s="2"/>
      <c r="E156" s="2">
        <v>1</v>
      </c>
      <c r="F156" s="2">
        <v>1</v>
      </c>
      <c r="G156" s="2">
        <v>1</v>
      </c>
      <c r="H156" s="2">
        <v>1</v>
      </c>
      <c r="I156" s="93">
        <v>1</v>
      </c>
      <c r="J156" s="2">
        <v>1</v>
      </c>
      <c r="K156" s="2">
        <v>1</v>
      </c>
      <c r="L156" s="2">
        <f>D156+E156+F156+G156+I156+J156+K156+H156</f>
        <v>7</v>
      </c>
    </row>
    <row r="157" spans="1:12" ht="15.95" customHeight="1" x14ac:dyDescent="0.25">
      <c r="A157" s="72"/>
      <c r="B157" s="20" t="s">
        <v>102</v>
      </c>
      <c r="C157" s="23" t="s">
        <v>6</v>
      </c>
      <c r="D157" s="2"/>
      <c r="E157" s="2">
        <v>0</v>
      </c>
      <c r="F157" s="2">
        <v>0</v>
      </c>
      <c r="G157" s="2">
        <v>1</v>
      </c>
      <c r="H157" s="2">
        <v>0</v>
      </c>
      <c r="I157" s="93">
        <v>0</v>
      </c>
      <c r="J157" s="2">
        <v>0</v>
      </c>
      <c r="K157" s="2">
        <v>0</v>
      </c>
      <c r="L157" s="2">
        <f>D157+E157+F157+G157+I157+J157+K157+H157</f>
        <v>1</v>
      </c>
    </row>
    <row r="158" spans="1:12" ht="15.95" customHeight="1" x14ac:dyDescent="0.25">
      <c r="A158" s="73"/>
      <c r="B158" s="33"/>
      <c r="C158" s="23" t="s">
        <v>7</v>
      </c>
      <c r="D158" s="14"/>
      <c r="E158" s="15">
        <f t="shared" ref="E158:L158" si="25">E157/E156*100</f>
        <v>0</v>
      </c>
      <c r="F158" s="15">
        <f t="shared" si="25"/>
        <v>0</v>
      </c>
      <c r="G158" s="15">
        <f t="shared" si="25"/>
        <v>100</v>
      </c>
      <c r="H158" s="15">
        <f t="shared" si="25"/>
        <v>0</v>
      </c>
      <c r="I158" s="15">
        <f t="shared" si="25"/>
        <v>0</v>
      </c>
      <c r="J158" s="15">
        <f t="shared" si="25"/>
        <v>0</v>
      </c>
      <c r="K158" s="15">
        <f t="shared" si="25"/>
        <v>0</v>
      </c>
      <c r="L158" s="104">
        <f t="shared" si="25"/>
        <v>14.285714285714285</v>
      </c>
    </row>
    <row r="159" spans="1:12" ht="15.95" customHeight="1" x14ac:dyDescent="0.25">
      <c r="A159" s="84" t="s">
        <v>134</v>
      </c>
      <c r="B159" s="55"/>
      <c r="C159" s="56"/>
      <c r="D159" s="58"/>
      <c r="E159" s="58"/>
      <c r="F159" s="58"/>
      <c r="G159" s="58"/>
      <c r="H159" s="58"/>
      <c r="I159" s="95"/>
      <c r="J159" s="58"/>
      <c r="K159" s="58"/>
      <c r="L159" s="54"/>
    </row>
    <row r="160" spans="1:12" ht="15.95" customHeight="1" x14ac:dyDescent="0.25">
      <c r="A160" s="43">
        <v>1</v>
      </c>
      <c r="B160" s="16" t="s">
        <v>103</v>
      </c>
      <c r="C160" s="40" t="s">
        <v>5</v>
      </c>
      <c r="D160" s="1"/>
      <c r="E160" s="1"/>
      <c r="F160" s="1"/>
      <c r="G160" s="1"/>
      <c r="H160" s="1"/>
      <c r="I160" s="97"/>
      <c r="J160" s="1"/>
      <c r="K160" s="1"/>
      <c r="L160" s="2">
        <f>D160+E160+F160+G160</f>
        <v>0</v>
      </c>
    </row>
    <row r="161" spans="1:12" ht="15.95" customHeight="1" x14ac:dyDescent="0.25">
      <c r="A161" s="72"/>
      <c r="B161" s="11" t="s">
        <v>104</v>
      </c>
      <c r="C161" s="40" t="s">
        <v>6</v>
      </c>
      <c r="D161" s="1"/>
      <c r="E161" s="1"/>
      <c r="F161" s="1"/>
      <c r="G161" s="1"/>
      <c r="H161" s="1"/>
      <c r="I161" s="97"/>
      <c r="J161" s="1"/>
      <c r="K161" s="1"/>
      <c r="L161" s="2">
        <f>D161+E161+F161+G161</f>
        <v>0</v>
      </c>
    </row>
    <row r="162" spans="1:12" ht="15.95" customHeight="1" x14ac:dyDescent="0.25">
      <c r="A162" s="72"/>
      <c r="B162" s="11" t="s">
        <v>105</v>
      </c>
      <c r="C162" s="40" t="s">
        <v>7</v>
      </c>
      <c r="D162" s="42"/>
      <c r="E162" s="42"/>
      <c r="F162" s="42"/>
      <c r="G162" s="42"/>
      <c r="H162" s="42"/>
      <c r="I162" s="98"/>
      <c r="J162" s="42"/>
      <c r="K162" s="42"/>
      <c r="L162" s="15">
        <v>0</v>
      </c>
    </row>
    <row r="163" spans="1:12" ht="15.95" customHeight="1" x14ac:dyDescent="0.25">
      <c r="A163" s="43">
        <v>2</v>
      </c>
      <c r="B163" s="16" t="s">
        <v>106</v>
      </c>
      <c r="C163" s="40" t="s">
        <v>5</v>
      </c>
      <c r="D163" s="2">
        <v>1</v>
      </c>
      <c r="E163" s="2">
        <v>1</v>
      </c>
      <c r="F163" s="2">
        <v>1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  <c r="L163" s="2">
        <f>D163+E163+F163+G163+I163+J163+K163+H163</f>
        <v>8</v>
      </c>
    </row>
    <row r="164" spans="1:12" ht="15.95" customHeight="1" x14ac:dyDescent="0.25">
      <c r="A164" s="72"/>
      <c r="B164" s="11" t="s">
        <v>107</v>
      </c>
      <c r="C164" s="40" t="s">
        <v>6</v>
      </c>
      <c r="D164" s="2">
        <v>1</v>
      </c>
      <c r="E164" s="2">
        <v>1</v>
      </c>
      <c r="F164" s="2">
        <v>1</v>
      </c>
      <c r="G164" s="2">
        <v>1</v>
      </c>
      <c r="H164" s="2">
        <v>1</v>
      </c>
      <c r="I164" s="2">
        <v>1</v>
      </c>
      <c r="J164" s="2">
        <v>1</v>
      </c>
      <c r="K164" s="2">
        <v>1</v>
      </c>
      <c r="L164" s="2">
        <f>D164+E164+F164+G164+I164+J164+K164+H164</f>
        <v>8</v>
      </c>
    </row>
    <row r="165" spans="1:12" ht="15.95" customHeight="1" x14ac:dyDescent="0.25">
      <c r="A165" s="72"/>
      <c r="B165" s="11" t="s">
        <v>108</v>
      </c>
      <c r="C165" s="40" t="s">
        <v>7</v>
      </c>
      <c r="D165" s="15">
        <f t="shared" ref="D165:L165" si="26">D164/D163*100</f>
        <v>100</v>
      </c>
      <c r="E165" s="15">
        <f t="shared" si="26"/>
        <v>100</v>
      </c>
      <c r="F165" s="15">
        <f t="shared" si="26"/>
        <v>100</v>
      </c>
      <c r="G165" s="15">
        <f t="shared" si="26"/>
        <v>100</v>
      </c>
      <c r="H165" s="15">
        <f t="shared" si="26"/>
        <v>100</v>
      </c>
      <c r="I165" s="15">
        <f t="shared" si="26"/>
        <v>100</v>
      </c>
      <c r="J165" s="15">
        <f t="shared" si="26"/>
        <v>100</v>
      </c>
      <c r="K165" s="15">
        <f t="shared" si="26"/>
        <v>100</v>
      </c>
      <c r="L165" s="104">
        <f t="shared" si="26"/>
        <v>100</v>
      </c>
    </row>
    <row r="166" spans="1:12" ht="15.95" customHeight="1" x14ac:dyDescent="0.25">
      <c r="A166" s="43">
        <v>3</v>
      </c>
      <c r="B166" s="19" t="s">
        <v>109</v>
      </c>
      <c r="C166" s="40" t="s">
        <v>5</v>
      </c>
      <c r="D166" s="2">
        <v>82</v>
      </c>
      <c r="E166" s="2">
        <v>50</v>
      </c>
      <c r="F166" s="2">
        <v>50</v>
      </c>
      <c r="G166" s="2">
        <v>50</v>
      </c>
      <c r="H166" s="2">
        <v>50</v>
      </c>
      <c r="I166" s="2">
        <v>50</v>
      </c>
      <c r="J166" s="2">
        <v>50</v>
      </c>
      <c r="K166" s="2">
        <v>50</v>
      </c>
      <c r="L166" s="2">
        <f>D166+E166+F166+G166+I166+J166+K166+H166</f>
        <v>432</v>
      </c>
    </row>
    <row r="167" spans="1:12" ht="15.95" customHeight="1" x14ac:dyDescent="0.25">
      <c r="A167" s="79"/>
      <c r="B167" s="20" t="s">
        <v>110</v>
      </c>
      <c r="C167" s="40" t="s">
        <v>6</v>
      </c>
      <c r="D167" s="2">
        <v>82</v>
      </c>
      <c r="E167" s="2">
        <v>50</v>
      </c>
      <c r="F167" s="2">
        <v>50</v>
      </c>
      <c r="G167" s="2">
        <v>50</v>
      </c>
      <c r="H167" s="2">
        <v>50</v>
      </c>
      <c r="I167" s="2">
        <v>50</v>
      </c>
      <c r="J167" s="2">
        <v>50</v>
      </c>
      <c r="K167" s="2">
        <v>50</v>
      </c>
      <c r="L167" s="2">
        <f>D167+E167+F167+G167+I167+J167+K167+H167</f>
        <v>432</v>
      </c>
    </row>
    <row r="168" spans="1:12" ht="15.95" customHeight="1" x14ac:dyDescent="0.25">
      <c r="A168" s="80"/>
      <c r="B168" s="33" t="s">
        <v>111</v>
      </c>
      <c r="C168" s="40" t="s">
        <v>7</v>
      </c>
      <c r="D168" s="15">
        <f t="shared" ref="D168:L168" si="27">D167/D166*100</f>
        <v>100</v>
      </c>
      <c r="E168" s="15">
        <f t="shared" si="27"/>
        <v>100</v>
      </c>
      <c r="F168" s="15">
        <f t="shared" si="27"/>
        <v>100</v>
      </c>
      <c r="G168" s="15">
        <f t="shared" si="27"/>
        <v>100</v>
      </c>
      <c r="H168" s="15">
        <f t="shared" si="27"/>
        <v>100</v>
      </c>
      <c r="I168" s="15">
        <f t="shared" si="27"/>
        <v>100</v>
      </c>
      <c r="J168" s="15">
        <f t="shared" si="27"/>
        <v>100</v>
      </c>
      <c r="K168" s="15">
        <f t="shared" si="27"/>
        <v>100</v>
      </c>
      <c r="L168" s="104">
        <f t="shared" si="27"/>
        <v>100</v>
      </c>
    </row>
    <row r="169" spans="1:12" ht="15.95" customHeight="1" x14ac:dyDescent="0.25">
      <c r="A169" s="153" t="s">
        <v>112</v>
      </c>
      <c r="B169" s="154"/>
      <c r="C169" s="57"/>
      <c r="D169" s="53"/>
      <c r="E169" s="53"/>
      <c r="F169" s="53"/>
      <c r="G169" s="53"/>
      <c r="H169" s="53"/>
      <c r="I169" s="99"/>
      <c r="J169" s="53"/>
      <c r="K169" s="53"/>
      <c r="L169" s="54"/>
    </row>
    <row r="170" spans="1:12" ht="15.95" customHeight="1" x14ac:dyDescent="0.25">
      <c r="A170" s="43">
        <v>1</v>
      </c>
      <c r="B170" s="31" t="s">
        <v>113</v>
      </c>
      <c r="C170" s="40" t="s">
        <v>5</v>
      </c>
      <c r="D170" s="2">
        <v>1</v>
      </c>
      <c r="E170" s="2"/>
      <c r="F170" s="2"/>
      <c r="G170" s="2"/>
      <c r="H170" s="2"/>
      <c r="I170" s="93"/>
      <c r="J170" s="2"/>
      <c r="K170" s="2"/>
      <c r="L170" s="2">
        <f>D170+E170+F170+G170</f>
        <v>1</v>
      </c>
    </row>
    <row r="171" spans="1:12" ht="15.95" customHeight="1" x14ac:dyDescent="0.25">
      <c r="A171" s="72"/>
      <c r="B171" s="29" t="s">
        <v>114</v>
      </c>
      <c r="C171" s="23" t="s">
        <v>6</v>
      </c>
      <c r="D171" s="2">
        <v>1</v>
      </c>
      <c r="E171" s="2"/>
      <c r="F171" s="2"/>
      <c r="G171" s="2"/>
      <c r="H171" s="2"/>
      <c r="I171" s="93"/>
      <c r="J171" s="2"/>
      <c r="K171" s="2"/>
      <c r="L171" s="2">
        <f>D171+E171+F171+G171</f>
        <v>1</v>
      </c>
    </row>
    <row r="172" spans="1:12" ht="15.95" customHeight="1" x14ac:dyDescent="0.25">
      <c r="A172" s="73"/>
      <c r="B172" s="30"/>
      <c r="C172" s="23" t="s">
        <v>7</v>
      </c>
      <c r="D172" s="15">
        <f>D171/D170*100</f>
        <v>100</v>
      </c>
      <c r="E172" s="14"/>
      <c r="F172" s="14"/>
      <c r="G172" s="14"/>
      <c r="H172" s="14"/>
      <c r="I172" s="94"/>
      <c r="J172" s="14"/>
      <c r="K172" s="14"/>
      <c r="L172" s="104">
        <f>L171/L170*100</f>
        <v>100</v>
      </c>
    </row>
    <row r="173" spans="1:12" ht="15.95" customHeight="1" x14ac:dyDescent="0.25">
      <c r="A173" s="43">
        <v>2</v>
      </c>
      <c r="B173" s="130" t="s">
        <v>115</v>
      </c>
      <c r="C173" s="23" t="s">
        <v>5</v>
      </c>
      <c r="D173" s="61">
        <v>3018239054</v>
      </c>
      <c r="E173" s="82"/>
      <c r="F173" s="82"/>
      <c r="G173" s="82"/>
      <c r="H173" s="82"/>
      <c r="I173" s="100"/>
      <c r="J173" s="82"/>
      <c r="K173" s="82"/>
      <c r="L173" s="61">
        <f>D173+E173+F173+G173</f>
        <v>3018239054</v>
      </c>
    </row>
    <row r="174" spans="1:12" ht="15.95" customHeight="1" x14ac:dyDescent="0.25">
      <c r="A174" s="72"/>
      <c r="B174" s="129" t="s">
        <v>116</v>
      </c>
      <c r="C174" s="23" t="s">
        <v>6</v>
      </c>
      <c r="D174" s="82">
        <v>1161299.8</v>
      </c>
      <c r="E174" s="82"/>
      <c r="F174" s="82"/>
      <c r="G174" s="82"/>
      <c r="H174" s="82"/>
      <c r="I174" s="100"/>
      <c r="J174" s="82"/>
      <c r="K174" s="82"/>
      <c r="L174" s="61">
        <f>D174+E174+F174+G174</f>
        <v>1161299.8</v>
      </c>
    </row>
    <row r="175" spans="1:12" ht="15.75" customHeight="1" x14ac:dyDescent="0.25">
      <c r="A175" s="73"/>
      <c r="B175" s="111" t="s">
        <v>117</v>
      </c>
      <c r="C175" s="23" t="s">
        <v>7</v>
      </c>
      <c r="D175" s="15">
        <v>34.47</v>
      </c>
      <c r="E175" s="14"/>
      <c r="F175" s="14"/>
      <c r="G175" s="14"/>
      <c r="H175" s="14"/>
      <c r="I175" s="94"/>
      <c r="J175" s="14"/>
      <c r="K175" s="14"/>
      <c r="L175" s="15">
        <v>38.47</v>
      </c>
    </row>
    <row r="176" spans="1:12" ht="15.95" customHeight="1" x14ac:dyDescent="0.25">
      <c r="A176" s="43">
        <v>3</v>
      </c>
      <c r="B176" s="132" t="s">
        <v>118</v>
      </c>
      <c r="C176" s="23" t="s">
        <v>5</v>
      </c>
      <c r="D176" s="1"/>
      <c r="E176" s="1"/>
      <c r="F176" s="1"/>
      <c r="G176" s="1"/>
      <c r="H176" s="1"/>
      <c r="I176" s="97"/>
      <c r="J176" s="1"/>
      <c r="K176" s="1"/>
      <c r="L176" s="1">
        <f>D176+E176+F176+G176</f>
        <v>0</v>
      </c>
    </row>
    <row r="177" spans="1:12" ht="15.95" customHeight="1" x14ac:dyDescent="0.25">
      <c r="A177" s="72"/>
      <c r="B177" s="137" t="s">
        <v>119</v>
      </c>
      <c r="C177" s="23" t="s">
        <v>6</v>
      </c>
      <c r="D177" s="1"/>
      <c r="E177" s="1"/>
      <c r="F177" s="1"/>
      <c r="G177" s="1"/>
      <c r="H177" s="1"/>
      <c r="I177" s="97"/>
      <c r="J177" s="1"/>
      <c r="K177" s="1"/>
      <c r="L177" s="1">
        <f>D177+E177+F177+G177</f>
        <v>0</v>
      </c>
    </row>
    <row r="178" spans="1:12" ht="15.95" customHeight="1" x14ac:dyDescent="0.25">
      <c r="A178" s="73"/>
      <c r="B178" s="134" t="s">
        <v>121</v>
      </c>
      <c r="C178" s="23" t="s">
        <v>7</v>
      </c>
      <c r="D178" s="42"/>
      <c r="E178" s="42"/>
      <c r="F178" s="42"/>
      <c r="G178" s="42"/>
      <c r="H178" s="42"/>
      <c r="I178" s="98"/>
      <c r="J178" s="42"/>
      <c r="K178" s="42"/>
      <c r="L178" s="105" t="e">
        <f>L177/L176*100</f>
        <v>#DIV/0!</v>
      </c>
    </row>
    <row r="179" spans="1:12" ht="15.95" hidden="1" customHeight="1" x14ac:dyDescent="0.25">
      <c r="A179" s="72"/>
      <c r="B179" s="129"/>
      <c r="C179" s="23"/>
      <c r="D179" s="1"/>
      <c r="E179" s="1"/>
      <c r="F179" s="1"/>
      <c r="G179" s="1"/>
      <c r="H179" s="1"/>
      <c r="I179" s="97"/>
      <c r="J179" s="1"/>
      <c r="K179" s="1"/>
      <c r="L179" s="105"/>
    </row>
    <row r="180" spans="1:12" ht="15.95" hidden="1" customHeight="1" x14ac:dyDescent="0.25">
      <c r="A180" s="72"/>
      <c r="B180" s="129"/>
      <c r="C180" s="23"/>
      <c r="D180" s="1"/>
      <c r="E180" s="1"/>
      <c r="F180" s="1"/>
      <c r="G180" s="1"/>
      <c r="H180" s="1"/>
      <c r="I180" s="97"/>
      <c r="J180" s="1"/>
      <c r="K180" s="1"/>
      <c r="L180" s="105"/>
    </row>
    <row r="181" spans="1:12" ht="15.95" customHeight="1" x14ac:dyDescent="0.25">
      <c r="A181" s="43">
        <v>3</v>
      </c>
      <c r="B181" s="132" t="s">
        <v>118</v>
      </c>
      <c r="C181" s="23" t="s">
        <v>5</v>
      </c>
      <c r="D181" s="2">
        <v>40</v>
      </c>
      <c r="E181" s="2">
        <v>40</v>
      </c>
      <c r="F181" s="2">
        <v>40</v>
      </c>
      <c r="G181" s="2">
        <v>40</v>
      </c>
      <c r="H181" s="2">
        <v>40</v>
      </c>
      <c r="I181" s="93">
        <v>40</v>
      </c>
      <c r="J181" s="2">
        <v>40</v>
      </c>
      <c r="K181" s="2">
        <v>40</v>
      </c>
      <c r="L181" s="2">
        <f>D181+E181+F181+G181+I181+J181+K181+H181</f>
        <v>320</v>
      </c>
    </row>
    <row r="182" spans="1:12" ht="15.95" customHeight="1" x14ac:dyDescent="0.25">
      <c r="A182" s="72"/>
      <c r="B182" s="133" t="s">
        <v>120</v>
      </c>
      <c r="C182" s="23" t="s">
        <v>6</v>
      </c>
      <c r="D182" s="2">
        <v>35</v>
      </c>
      <c r="E182" s="2">
        <v>37</v>
      </c>
      <c r="F182" s="2">
        <v>36</v>
      </c>
      <c r="G182" s="2">
        <v>35</v>
      </c>
      <c r="H182" s="2">
        <v>37</v>
      </c>
      <c r="I182" s="93">
        <v>35</v>
      </c>
      <c r="J182" s="2">
        <v>37</v>
      </c>
      <c r="K182" s="2">
        <v>36</v>
      </c>
      <c r="L182" s="2">
        <f>D182+E182+F182+G182+I182+J182+K182+H182</f>
        <v>288</v>
      </c>
    </row>
    <row r="183" spans="1:12" ht="15.95" customHeight="1" x14ac:dyDescent="0.25">
      <c r="A183" s="73"/>
      <c r="B183" s="134" t="s">
        <v>122</v>
      </c>
      <c r="C183" s="23" t="s">
        <v>7</v>
      </c>
      <c r="D183" s="15">
        <f t="shared" ref="D183:L183" si="28">D182/D181*100</f>
        <v>87.5</v>
      </c>
      <c r="E183" s="15">
        <f t="shared" si="28"/>
        <v>92.5</v>
      </c>
      <c r="F183" s="15">
        <f t="shared" si="28"/>
        <v>90</v>
      </c>
      <c r="G183" s="15">
        <f t="shared" si="28"/>
        <v>87.5</v>
      </c>
      <c r="H183" s="15">
        <f t="shared" si="28"/>
        <v>92.5</v>
      </c>
      <c r="I183" s="15">
        <f t="shared" si="28"/>
        <v>87.5</v>
      </c>
      <c r="J183" s="15">
        <f t="shared" si="28"/>
        <v>92.5</v>
      </c>
      <c r="K183" s="15">
        <f t="shared" si="28"/>
        <v>90</v>
      </c>
      <c r="L183" s="104">
        <f t="shared" si="28"/>
        <v>90</v>
      </c>
    </row>
    <row r="184" spans="1:12" ht="15.95" customHeight="1" x14ac:dyDescent="0.25">
      <c r="A184" s="43">
        <v>4</v>
      </c>
      <c r="B184" s="135" t="s">
        <v>169</v>
      </c>
      <c r="C184" s="136" t="s">
        <v>5</v>
      </c>
      <c r="D184" s="2">
        <v>823</v>
      </c>
      <c r="E184" s="2"/>
      <c r="F184" s="2"/>
      <c r="G184" s="2"/>
      <c r="H184" s="2"/>
      <c r="I184" s="93"/>
      <c r="J184" s="2"/>
      <c r="K184" s="2"/>
      <c r="L184" s="2">
        <f>D184+E184+F184+G184</f>
        <v>823</v>
      </c>
    </row>
    <row r="185" spans="1:12" ht="15.95" customHeight="1" x14ac:dyDescent="0.25">
      <c r="A185" s="72"/>
      <c r="B185" s="133" t="s">
        <v>123</v>
      </c>
      <c r="C185" s="136" t="s">
        <v>6</v>
      </c>
      <c r="D185" s="2">
        <v>12</v>
      </c>
      <c r="E185" s="2"/>
      <c r="F185" s="2"/>
      <c r="G185" s="2"/>
      <c r="H185" s="2"/>
      <c r="I185" s="93"/>
      <c r="J185" s="2"/>
      <c r="K185" s="2"/>
      <c r="L185" s="2">
        <f>D185+E185+F185+G185</f>
        <v>12</v>
      </c>
    </row>
    <row r="186" spans="1:12" ht="15.95" customHeight="1" x14ac:dyDescent="0.25">
      <c r="A186" s="72"/>
      <c r="B186" s="111"/>
      <c r="C186" s="136" t="s">
        <v>7</v>
      </c>
      <c r="D186" s="15">
        <f>D185/D184*1000</f>
        <v>14.580801944106925</v>
      </c>
      <c r="E186" s="14"/>
      <c r="F186" s="14"/>
      <c r="G186" s="14"/>
      <c r="H186" s="14"/>
      <c r="I186" s="94"/>
      <c r="J186" s="14"/>
      <c r="K186" s="14"/>
      <c r="L186" s="15">
        <f>L185/L184*1000</f>
        <v>14.580801944106925</v>
      </c>
    </row>
    <row r="187" spans="1:12" ht="15.95" customHeight="1" x14ac:dyDescent="0.25">
      <c r="A187" s="43">
        <v>5</v>
      </c>
      <c r="B187" s="31" t="s">
        <v>124</v>
      </c>
      <c r="C187" s="23" t="s">
        <v>5</v>
      </c>
      <c r="D187" s="2">
        <v>1</v>
      </c>
      <c r="E187" s="2"/>
      <c r="F187" s="2"/>
      <c r="G187" s="2"/>
      <c r="H187" s="2"/>
      <c r="I187" s="93"/>
      <c r="J187" s="2"/>
      <c r="K187" s="2"/>
      <c r="L187" s="2">
        <f>D187+E187+F187+G187</f>
        <v>1</v>
      </c>
    </row>
    <row r="188" spans="1:12" ht="15.95" customHeight="1" x14ac:dyDescent="0.25">
      <c r="A188" s="72"/>
      <c r="B188" s="29" t="s">
        <v>125</v>
      </c>
      <c r="C188" s="23" t="s">
        <v>6</v>
      </c>
      <c r="D188" s="2">
        <v>0</v>
      </c>
      <c r="E188" s="2"/>
      <c r="F188" s="2"/>
      <c r="G188" s="2"/>
      <c r="H188" s="2"/>
      <c r="I188" s="93"/>
      <c r="J188" s="2"/>
      <c r="K188" s="2"/>
      <c r="L188" s="2">
        <f>D188+E188+F188+G188</f>
        <v>0</v>
      </c>
    </row>
    <row r="189" spans="1:12" ht="15.95" customHeight="1" x14ac:dyDescent="0.25">
      <c r="A189" s="73"/>
      <c r="B189" s="30"/>
      <c r="C189" s="23" t="s">
        <v>7</v>
      </c>
      <c r="D189" s="15">
        <f>D188/D187*100</f>
        <v>0</v>
      </c>
      <c r="E189" s="14"/>
      <c r="F189" s="14"/>
      <c r="G189" s="14"/>
      <c r="H189" s="14"/>
      <c r="I189" s="94"/>
      <c r="J189" s="14"/>
      <c r="K189" s="14"/>
      <c r="L189" s="104">
        <f>L188/L187*100</f>
        <v>0</v>
      </c>
    </row>
    <row r="190" spans="1:12" ht="15.95" customHeight="1" x14ac:dyDescent="0.25">
      <c r="A190" s="43">
        <v>6</v>
      </c>
      <c r="B190" s="135" t="s">
        <v>126</v>
      </c>
      <c r="C190" s="136" t="s">
        <v>5</v>
      </c>
      <c r="D190" s="2">
        <v>2</v>
      </c>
      <c r="E190" s="2">
        <v>1</v>
      </c>
      <c r="F190" s="2">
        <v>1</v>
      </c>
      <c r="G190" s="2">
        <v>1</v>
      </c>
      <c r="H190" s="2">
        <v>1</v>
      </c>
      <c r="I190" s="2">
        <v>1</v>
      </c>
      <c r="J190" s="2">
        <v>1</v>
      </c>
      <c r="K190" s="2">
        <v>1</v>
      </c>
      <c r="L190" s="2">
        <f>D190+E190+F190+G190</f>
        <v>5</v>
      </c>
    </row>
    <row r="191" spans="1:12" ht="15.95" customHeight="1" x14ac:dyDescent="0.25">
      <c r="A191" s="72"/>
      <c r="B191" s="133" t="s">
        <v>127</v>
      </c>
      <c r="C191" s="136" t="s">
        <v>6</v>
      </c>
      <c r="D191" s="2">
        <v>2</v>
      </c>
      <c r="E191" s="2">
        <v>1</v>
      </c>
      <c r="F191" s="2">
        <v>1</v>
      </c>
      <c r="G191" s="2">
        <v>1</v>
      </c>
      <c r="H191" s="2">
        <v>1</v>
      </c>
      <c r="I191" s="2">
        <v>1</v>
      </c>
      <c r="J191" s="2">
        <v>1</v>
      </c>
      <c r="K191" s="2">
        <v>1</v>
      </c>
      <c r="L191" s="2">
        <f>D191+E191+F191+G191</f>
        <v>5</v>
      </c>
    </row>
    <row r="192" spans="1:12" ht="15.95" customHeight="1" x14ac:dyDescent="0.25">
      <c r="A192" s="73"/>
      <c r="B192" s="134"/>
      <c r="C192" s="136" t="s">
        <v>7</v>
      </c>
      <c r="D192" s="15">
        <f t="shared" ref="D192:L192" si="29">D191/D190*100</f>
        <v>100</v>
      </c>
      <c r="E192" s="15">
        <f t="shared" si="29"/>
        <v>100</v>
      </c>
      <c r="F192" s="15">
        <f t="shared" si="29"/>
        <v>100</v>
      </c>
      <c r="G192" s="15">
        <f t="shared" si="29"/>
        <v>100</v>
      </c>
      <c r="H192" s="15">
        <f t="shared" si="29"/>
        <v>100</v>
      </c>
      <c r="I192" s="15">
        <f t="shared" si="29"/>
        <v>100</v>
      </c>
      <c r="J192" s="15">
        <f t="shared" si="29"/>
        <v>100</v>
      </c>
      <c r="K192" s="15">
        <f t="shared" si="29"/>
        <v>100</v>
      </c>
      <c r="L192" s="15">
        <f t="shared" si="29"/>
        <v>100</v>
      </c>
    </row>
    <row r="193" spans="2:8" ht="15.95" customHeight="1" x14ac:dyDescent="0.25">
      <c r="H193" s="36"/>
    </row>
    <row r="194" spans="2:8" ht="15.95" customHeight="1" x14ac:dyDescent="0.25">
      <c r="B194" s="89" t="s">
        <v>160</v>
      </c>
      <c r="H194" s="36"/>
    </row>
    <row r="195" spans="2:8" ht="15.95" customHeight="1" x14ac:dyDescent="0.25">
      <c r="B195" s="89" t="s">
        <v>161</v>
      </c>
      <c r="H195" s="36"/>
    </row>
    <row r="196" spans="2:8" ht="15.95" customHeight="1" x14ac:dyDescent="0.25">
      <c r="H196" s="36"/>
    </row>
    <row r="197" spans="2:8" ht="15.95" customHeight="1" x14ac:dyDescent="0.25">
      <c r="H197" s="36"/>
    </row>
    <row r="198" spans="2:8" ht="15.95" customHeight="1" x14ac:dyDescent="0.25">
      <c r="H198" s="36"/>
    </row>
    <row r="199" spans="2:8" ht="15.95" customHeight="1" x14ac:dyDescent="0.25">
      <c r="H199" s="36"/>
    </row>
    <row r="200" spans="2:8" ht="15.95" customHeight="1" x14ac:dyDescent="0.25">
      <c r="H200" s="36"/>
    </row>
    <row r="201" spans="2:8" ht="15.95" customHeight="1" x14ac:dyDescent="0.25">
      <c r="H201" s="36"/>
    </row>
    <row r="202" spans="2:8" ht="15.95" customHeight="1" x14ac:dyDescent="0.25">
      <c r="H202" s="36"/>
    </row>
    <row r="203" spans="2:8" ht="15.95" customHeight="1" x14ac:dyDescent="0.25">
      <c r="H203" s="36"/>
    </row>
    <row r="204" spans="2:8" ht="15.95" customHeight="1" x14ac:dyDescent="0.25">
      <c r="H204" s="36"/>
    </row>
    <row r="205" spans="2:8" ht="15.95" customHeight="1" x14ac:dyDescent="0.25">
      <c r="H205" s="36"/>
    </row>
    <row r="206" spans="2:8" ht="15.95" customHeight="1" x14ac:dyDescent="0.25">
      <c r="H206" s="36"/>
    </row>
    <row r="207" spans="2:8" ht="15.95" customHeight="1" x14ac:dyDescent="0.25">
      <c r="H207" s="36"/>
    </row>
    <row r="208" spans="2:8" ht="15.95" customHeight="1" x14ac:dyDescent="0.25">
      <c r="H208" s="36"/>
    </row>
    <row r="209" spans="8:8" ht="15.95" customHeight="1" x14ac:dyDescent="0.25">
      <c r="H209" s="36"/>
    </row>
    <row r="210" spans="8:8" ht="15.95" customHeight="1" x14ac:dyDescent="0.25">
      <c r="H210" s="36"/>
    </row>
    <row r="211" spans="8:8" ht="15.95" customHeight="1" x14ac:dyDescent="0.25">
      <c r="H211" s="36"/>
    </row>
    <row r="212" spans="8:8" ht="15.95" customHeight="1" x14ac:dyDescent="0.25">
      <c r="H212" s="36"/>
    </row>
    <row r="213" spans="8:8" ht="15.95" customHeight="1" x14ac:dyDescent="0.25">
      <c r="H213" s="36"/>
    </row>
    <row r="214" spans="8:8" ht="15.95" customHeight="1" x14ac:dyDescent="0.25">
      <c r="H214" s="36"/>
    </row>
    <row r="215" spans="8:8" ht="15.95" customHeight="1" x14ac:dyDescent="0.25">
      <c r="H215" s="36"/>
    </row>
    <row r="216" spans="8:8" ht="15.95" customHeight="1" x14ac:dyDescent="0.25">
      <c r="H216" s="36"/>
    </row>
    <row r="217" spans="8:8" ht="15.95" customHeight="1" x14ac:dyDescent="0.25">
      <c r="H217" s="36"/>
    </row>
    <row r="218" spans="8:8" ht="15.95" customHeight="1" x14ac:dyDescent="0.25">
      <c r="H218" s="36"/>
    </row>
    <row r="219" spans="8:8" ht="15.95" customHeight="1" x14ac:dyDescent="0.25">
      <c r="H219" s="36"/>
    </row>
    <row r="220" spans="8:8" ht="15.95" customHeight="1" x14ac:dyDescent="0.25">
      <c r="H220" s="36"/>
    </row>
    <row r="221" spans="8:8" ht="15.95" customHeight="1" x14ac:dyDescent="0.25">
      <c r="H221" s="36"/>
    </row>
    <row r="222" spans="8:8" ht="15.95" customHeight="1" x14ac:dyDescent="0.25">
      <c r="H222" s="36"/>
    </row>
    <row r="223" spans="8:8" ht="15.95" customHeight="1" x14ac:dyDescent="0.25">
      <c r="H223" s="36"/>
    </row>
    <row r="224" spans="8:8" ht="15.95" customHeight="1" x14ac:dyDescent="0.25">
      <c r="H224" s="36"/>
    </row>
    <row r="225" spans="8:8" ht="15.95" customHeight="1" x14ac:dyDescent="0.25">
      <c r="H225" s="36"/>
    </row>
    <row r="226" spans="8:8" ht="15.95" customHeight="1" x14ac:dyDescent="0.25">
      <c r="H226" s="36"/>
    </row>
    <row r="227" spans="8:8" ht="15.95" customHeight="1" x14ac:dyDescent="0.25">
      <c r="H227" s="36"/>
    </row>
    <row r="228" spans="8:8" ht="15.95" customHeight="1" x14ac:dyDescent="0.25">
      <c r="H228" s="36"/>
    </row>
    <row r="229" spans="8:8" ht="15.95" customHeight="1" x14ac:dyDescent="0.25">
      <c r="H229" s="36"/>
    </row>
    <row r="230" spans="8:8" ht="15.95" customHeight="1" x14ac:dyDescent="0.25">
      <c r="H230" s="36"/>
    </row>
    <row r="231" spans="8:8" ht="15.95" customHeight="1" x14ac:dyDescent="0.25">
      <c r="H231" s="36"/>
    </row>
    <row r="232" spans="8:8" ht="15.95" customHeight="1" x14ac:dyDescent="0.25">
      <c r="H232" s="36"/>
    </row>
    <row r="233" spans="8:8" ht="15.95" customHeight="1" x14ac:dyDescent="0.25">
      <c r="H233" s="36"/>
    </row>
    <row r="234" spans="8:8" ht="15.95" customHeight="1" x14ac:dyDescent="0.25">
      <c r="H234" s="36"/>
    </row>
    <row r="235" spans="8:8" ht="15.95" customHeight="1" x14ac:dyDescent="0.25">
      <c r="H235" s="36"/>
    </row>
    <row r="236" spans="8:8" ht="15.95" customHeight="1" x14ac:dyDescent="0.25">
      <c r="H236" s="36"/>
    </row>
    <row r="237" spans="8:8" ht="15.95" customHeight="1" x14ac:dyDescent="0.25">
      <c r="H237" s="36"/>
    </row>
    <row r="238" spans="8:8" ht="15.95" customHeight="1" x14ac:dyDescent="0.25">
      <c r="H238" s="36"/>
    </row>
    <row r="239" spans="8:8" ht="15.95" customHeight="1" x14ac:dyDescent="0.25">
      <c r="H239" s="36"/>
    </row>
    <row r="240" spans="8:8" ht="15.95" customHeight="1" x14ac:dyDescent="0.25">
      <c r="H240" s="36"/>
    </row>
    <row r="241" spans="8:8" ht="15.95" customHeight="1" x14ac:dyDescent="0.25">
      <c r="H241" s="36"/>
    </row>
    <row r="242" spans="8:8" ht="15.95" customHeight="1" x14ac:dyDescent="0.25">
      <c r="H242" s="36"/>
    </row>
    <row r="243" spans="8:8" ht="15.95" customHeight="1" x14ac:dyDescent="0.25">
      <c r="H243" s="36"/>
    </row>
    <row r="244" spans="8:8" ht="15.95" customHeight="1" x14ac:dyDescent="0.25">
      <c r="H244" s="36"/>
    </row>
    <row r="245" spans="8:8" ht="15.95" customHeight="1" x14ac:dyDescent="0.25">
      <c r="H245" s="36"/>
    </row>
    <row r="246" spans="8:8" ht="15.95" customHeight="1" x14ac:dyDescent="0.25">
      <c r="H246" s="36"/>
    </row>
    <row r="247" spans="8:8" ht="15.95" customHeight="1" x14ac:dyDescent="0.25">
      <c r="H247" s="36"/>
    </row>
    <row r="248" spans="8:8" ht="15.95" customHeight="1" x14ac:dyDescent="0.25">
      <c r="H248" s="36"/>
    </row>
    <row r="249" spans="8:8" ht="15.95" customHeight="1" x14ac:dyDescent="0.25">
      <c r="H249" s="36"/>
    </row>
    <row r="250" spans="8:8" ht="15.95" customHeight="1" x14ac:dyDescent="0.25">
      <c r="H250" s="36"/>
    </row>
    <row r="251" spans="8:8" ht="15.95" customHeight="1" x14ac:dyDescent="0.25">
      <c r="H251" s="36"/>
    </row>
    <row r="252" spans="8:8" ht="15.95" customHeight="1" x14ac:dyDescent="0.25">
      <c r="H252" s="36"/>
    </row>
    <row r="253" spans="8:8" ht="15.95" customHeight="1" x14ac:dyDescent="0.25">
      <c r="H253" s="36"/>
    </row>
    <row r="254" spans="8:8" ht="15.95" customHeight="1" x14ac:dyDescent="0.25">
      <c r="H254" s="36"/>
    </row>
    <row r="255" spans="8:8" ht="15.95" customHeight="1" x14ac:dyDescent="0.25">
      <c r="H255" s="36"/>
    </row>
    <row r="256" spans="8:8" ht="15.95" customHeight="1" x14ac:dyDescent="0.25">
      <c r="H256" s="36"/>
    </row>
    <row r="257" spans="8:8" ht="15.95" customHeight="1" x14ac:dyDescent="0.25">
      <c r="H257" s="36"/>
    </row>
    <row r="258" spans="8:8" ht="15.95" customHeight="1" x14ac:dyDescent="0.25">
      <c r="H258" s="36"/>
    </row>
    <row r="259" spans="8:8" ht="15.95" customHeight="1" x14ac:dyDescent="0.25">
      <c r="H259" s="36"/>
    </row>
    <row r="260" spans="8:8" ht="15.95" customHeight="1" x14ac:dyDescent="0.25">
      <c r="H260" s="36"/>
    </row>
    <row r="261" spans="8:8" ht="15.95" customHeight="1" x14ac:dyDescent="0.25">
      <c r="H261" s="36"/>
    </row>
    <row r="262" spans="8:8" ht="15.95" customHeight="1" x14ac:dyDescent="0.25">
      <c r="H262" s="36"/>
    </row>
    <row r="263" spans="8:8" ht="15.95" customHeight="1" x14ac:dyDescent="0.25">
      <c r="H263" s="36"/>
    </row>
    <row r="264" spans="8:8" ht="15.95" customHeight="1" x14ac:dyDescent="0.25">
      <c r="H264" s="36"/>
    </row>
    <row r="265" spans="8:8" ht="15.95" customHeight="1" x14ac:dyDescent="0.25">
      <c r="H265" s="36"/>
    </row>
    <row r="266" spans="8:8" ht="15.95" customHeight="1" x14ac:dyDescent="0.25">
      <c r="H266" s="36"/>
    </row>
    <row r="267" spans="8:8" ht="15.95" customHeight="1" x14ac:dyDescent="0.25">
      <c r="H267" s="36"/>
    </row>
    <row r="268" spans="8:8" ht="15.95" customHeight="1" x14ac:dyDescent="0.25">
      <c r="H268" s="36"/>
    </row>
    <row r="269" spans="8:8" ht="15.95" customHeight="1" x14ac:dyDescent="0.25">
      <c r="H269" s="36"/>
    </row>
    <row r="270" spans="8:8" ht="15.95" customHeight="1" x14ac:dyDescent="0.25">
      <c r="H270" s="36"/>
    </row>
    <row r="271" spans="8:8" ht="15.95" customHeight="1" x14ac:dyDescent="0.25">
      <c r="H271" s="36"/>
    </row>
    <row r="272" spans="8:8" ht="15.95" customHeight="1" x14ac:dyDescent="0.25">
      <c r="H272" s="36"/>
    </row>
    <row r="273" spans="8:8" ht="15.95" customHeight="1" x14ac:dyDescent="0.25">
      <c r="H273" s="36"/>
    </row>
    <row r="274" spans="8:8" ht="15.95" customHeight="1" x14ac:dyDescent="0.25">
      <c r="H274" s="36"/>
    </row>
    <row r="275" spans="8:8" ht="15.95" customHeight="1" x14ac:dyDescent="0.25">
      <c r="H275" s="36"/>
    </row>
    <row r="276" spans="8:8" ht="15.95" customHeight="1" x14ac:dyDescent="0.25">
      <c r="H276" s="36"/>
    </row>
    <row r="277" spans="8:8" ht="15.95" customHeight="1" x14ac:dyDescent="0.25">
      <c r="H277" s="36"/>
    </row>
    <row r="278" spans="8:8" ht="15.95" customHeight="1" x14ac:dyDescent="0.25">
      <c r="H278" s="36"/>
    </row>
    <row r="279" spans="8:8" ht="15.95" customHeight="1" x14ac:dyDescent="0.25">
      <c r="H279" s="36"/>
    </row>
    <row r="280" spans="8:8" ht="15.95" customHeight="1" x14ac:dyDescent="0.25">
      <c r="H280" s="36"/>
    </row>
    <row r="281" spans="8:8" ht="15.95" customHeight="1" x14ac:dyDescent="0.25">
      <c r="H281" s="36"/>
    </row>
    <row r="282" spans="8:8" ht="15.95" customHeight="1" x14ac:dyDescent="0.25">
      <c r="H282" s="36"/>
    </row>
    <row r="283" spans="8:8" ht="15.95" customHeight="1" x14ac:dyDescent="0.25">
      <c r="H283" s="36"/>
    </row>
    <row r="284" spans="8:8" ht="15.95" customHeight="1" x14ac:dyDescent="0.25">
      <c r="H284" s="36"/>
    </row>
    <row r="285" spans="8:8" ht="15.95" customHeight="1" x14ac:dyDescent="0.25">
      <c r="H285" s="36"/>
    </row>
    <row r="286" spans="8:8" ht="15.95" customHeight="1" x14ac:dyDescent="0.25">
      <c r="H286" s="36"/>
    </row>
    <row r="287" spans="8:8" ht="15.95" customHeight="1" x14ac:dyDescent="0.25">
      <c r="H287" s="36"/>
    </row>
    <row r="288" spans="8:8" ht="15.95" customHeight="1" x14ac:dyDescent="0.25">
      <c r="H288" s="36"/>
    </row>
    <row r="289" spans="8:8" ht="15.95" customHeight="1" x14ac:dyDescent="0.25">
      <c r="H289" s="36"/>
    </row>
    <row r="290" spans="8:8" ht="15.95" customHeight="1" x14ac:dyDescent="0.25">
      <c r="H290" s="36"/>
    </row>
    <row r="291" spans="8:8" ht="15.95" customHeight="1" x14ac:dyDescent="0.25">
      <c r="H291" s="36"/>
    </row>
    <row r="292" spans="8:8" ht="15.95" customHeight="1" x14ac:dyDescent="0.25">
      <c r="H292" s="36"/>
    </row>
    <row r="293" spans="8:8" ht="15.95" customHeight="1" x14ac:dyDescent="0.25">
      <c r="H293" s="36"/>
    </row>
    <row r="294" spans="8:8" ht="15.95" customHeight="1" x14ac:dyDescent="0.25">
      <c r="H294" s="36"/>
    </row>
    <row r="295" spans="8:8" ht="15.95" customHeight="1" x14ac:dyDescent="0.25">
      <c r="H295" s="36"/>
    </row>
    <row r="296" spans="8:8" ht="15.95" customHeight="1" x14ac:dyDescent="0.25">
      <c r="H296" s="36"/>
    </row>
    <row r="297" spans="8:8" ht="15.95" customHeight="1" x14ac:dyDescent="0.25">
      <c r="H297" s="36"/>
    </row>
    <row r="298" spans="8:8" ht="15.95" customHeight="1" x14ac:dyDescent="0.25">
      <c r="H298" s="36"/>
    </row>
    <row r="299" spans="8:8" ht="15.95" customHeight="1" x14ac:dyDescent="0.25">
      <c r="H299" s="36"/>
    </row>
    <row r="300" spans="8:8" ht="15.95" customHeight="1" x14ac:dyDescent="0.25">
      <c r="H300" s="36"/>
    </row>
    <row r="301" spans="8:8" ht="15.95" customHeight="1" x14ac:dyDescent="0.25">
      <c r="H301" s="36"/>
    </row>
    <row r="302" spans="8:8" ht="15.95" customHeight="1" x14ac:dyDescent="0.25">
      <c r="H302" s="36"/>
    </row>
    <row r="303" spans="8:8" ht="15.95" customHeight="1" x14ac:dyDescent="0.25">
      <c r="H303" s="36"/>
    </row>
    <row r="304" spans="8:8" ht="15.95" customHeight="1" x14ac:dyDescent="0.25">
      <c r="H304" s="36"/>
    </row>
    <row r="305" spans="8:8" ht="15.95" customHeight="1" x14ac:dyDescent="0.25">
      <c r="H305" s="36"/>
    </row>
    <row r="306" spans="8:8" ht="15.95" customHeight="1" x14ac:dyDescent="0.25">
      <c r="H306" s="36"/>
    </row>
    <row r="307" spans="8:8" ht="15.95" customHeight="1" x14ac:dyDescent="0.25">
      <c r="H307" s="36"/>
    </row>
    <row r="308" spans="8:8" ht="15.95" customHeight="1" x14ac:dyDescent="0.25">
      <c r="H308" s="36"/>
    </row>
    <row r="309" spans="8:8" ht="15.95" customHeight="1" x14ac:dyDescent="0.25">
      <c r="H309" s="36"/>
    </row>
    <row r="310" spans="8:8" ht="15.95" customHeight="1" x14ac:dyDescent="0.25">
      <c r="H310" s="36"/>
    </row>
    <row r="311" spans="8:8" ht="15.95" customHeight="1" x14ac:dyDescent="0.25">
      <c r="H311" s="36"/>
    </row>
    <row r="312" spans="8:8" ht="15.95" customHeight="1" x14ac:dyDescent="0.25">
      <c r="H312" s="36"/>
    </row>
    <row r="313" spans="8:8" ht="15.95" customHeight="1" x14ac:dyDescent="0.25">
      <c r="H313" s="36"/>
    </row>
    <row r="314" spans="8:8" ht="15.95" customHeight="1" x14ac:dyDescent="0.25">
      <c r="H314" s="36"/>
    </row>
    <row r="315" spans="8:8" ht="15.95" customHeight="1" x14ac:dyDescent="0.25">
      <c r="H315" s="36"/>
    </row>
    <row r="316" spans="8:8" ht="15.95" customHeight="1" x14ac:dyDescent="0.25">
      <c r="H316" s="36"/>
    </row>
    <row r="317" spans="8:8" ht="15.95" customHeight="1" x14ac:dyDescent="0.25">
      <c r="H317" s="36"/>
    </row>
    <row r="318" spans="8:8" ht="15.95" customHeight="1" x14ac:dyDescent="0.25">
      <c r="H318" s="36"/>
    </row>
    <row r="319" spans="8:8" ht="15.95" customHeight="1" x14ac:dyDescent="0.25">
      <c r="H319" s="36"/>
    </row>
    <row r="320" spans="8:8" ht="15.95" customHeight="1" x14ac:dyDescent="0.25">
      <c r="H320" s="36"/>
    </row>
    <row r="321" spans="8:8" ht="15.95" customHeight="1" x14ac:dyDescent="0.25">
      <c r="H321" s="36"/>
    </row>
    <row r="322" spans="8:8" ht="15.95" customHeight="1" x14ac:dyDescent="0.25">
      <c r="H322" s="36"/>
    </row>
    <row r="323" spans="8:8" ht="15.95" customHeight="1" x14ac:dyDescent="0.25">
      <c r="H323" s="36"/>
    </row>
    <row r="324" spans="8:8" ht="15.95" customHeight="1" x14ac:dyDescent="0.25">
      <c r="H324" s="36"/>
    </row>
    <row r="325" spans="8:8" ht="15.95" customHeight="1" x14ac:dyDescent="0.25">
      <c r="H325" s="36"/>
    </row>
    <row r="326" spans="8:8" ht="15.95" customHeight="1" x14ac:dyDescent="0.25">
      <c r="H326" s="36"/>
    </row>
    <row r="327" spans="8:8" ht="15.95" customHeight="1" x14ac:dyDescent="0.25">
      <c r="H327" s="36"/>
    </row>
    <row r="328" spans="8:8" ht="15.95" customHeight="1" x14ac:dyDescent="0.25">
      <c r="H328" s="36"/>
    </row>
    <row r="329" spans="8:8" ht="15.95" customHeight="1" x14ac:dyDescent="0.25">
      <c r="H329" s="36"/>
    </row>
    <row r="330" spans="8:8" ht="15.95" customHeight="1" x14ac:dyDescent="0.25">
      <c r="H330" s="36"/>
    </row>
    <row r="331" spans="8:8" ht="15.95" customHeight="1" x14ac:dyDescent="0.25">
      <c r="H331" s="36"/>
    </row>
    <row r="332" spans="8:8" ht="15.95" customHeight="1" x14ac:dyDescent="0.25">
      <c r="H332" s="36"/>
    </row>
    <row r="333" spans="8:8" ht="15.95" customHeight="1" x14ac:dyDescent="0.25">
      <c r="H333" s="36"/>
    </row>
    <row r="334" spans="8:8" ht="15.95" customHeight="1" x14ac:dyDescent="0.25">
      <c r="H334" s="36"/>
    </row>
    <row r="335" spans="8:8" ht="15.95" customHeight="1" x14ac:dyDescent="0.25">
      <c r="H335" s="36"/>
    </row>
    <row r="336" spans="8:8" ht="15.95" customHeight="1" x14ac:dyDescent="0.25">
      <c r="H336" s="36"/>
    </row>
    <row r="337" spans="8:8" ht="15.95" customHeight="1" x14ac:dyDescent="0.25">
      <c r="H337" s="36"/>
    </row>
    <row r="338" spans="8:8" ht="15.95" customHeight="1" x14ac:dyDescent="0.25">
      <c r="H338" s="36"/>
    </row>
    <row r="339" spans="8:8" ht="15.95" customHeight="1" x14ac:dyDescent="0.25">
      <c r="H339" s="36"/>
    </row>
    <row r="340" spans="8:8" ht="15.95" customHeight="1" x14ac:dyDescent="0.25">
      <c r="H340" s="36"/>
    </row>
    <row r="341" spans="8:8" ht="15.95" customHeight="1" x14ac:dyDescent="0.25">
      <c r="H341" s="36"/>
    </row>
    <row r="342" spans="8:8" ht="15.95" customHeight="1" x14ac:dyDescent="0.25">
      <c r="H342" s="36"/>
    </row>
  </sheetData>
  <mergeCells count="5">
    <mergeCell ref="A169:B169"/>
    <mergeCell ref="A1:L1"/>
    <mergeCell ref="B2:B3"/>
    <mergeCell ref="A2:A3"/>
    <mergeCell ref="C2:C3"/>
  </mergeCells>
  <pageMargins left="0.19685039370078741" right="0.19685039370078741" top="0.39370078740157483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20" sqref="D20"/>
    </sheetView>
  </sheetViews>
  <sheetFormatPr defaultRowHeight="14.25" x14ac:dyDescent="0.2"/>
  <sheetData>
    <row r="1" spans="1:5" ht="21" x14ac:dyDescent="0.35">
      <c r="A1" t="s">
        <v>39</v>
      </c>
      <c r="E1" s="62" t="s">
        <v>137</v>
      </c>
    </row>
    <row r="2" spans="1:5" ht="21" x14ac:dyDescent="0.35">
      <c r="A2" s="63" t="s">
        <v>39</v>
      </c>
      <c r="E2" s="62" t="s">
        <v>140</v>
      </c>
    </row>
    <row r="3" spans="1:5" ht="21" x14ac:dyDescent="0.35">
      <c r="A3" s="63" t="s">
        <v>75</v>
      </c>
      <c r="E3" s="65" t="s">
        <v>138</v>
      </c>
    </row>
    <row r="4" spans="1:5" ht="21" x14ac:dyDescent="0.35">
      <c r="A4" s="63" t="s">
        <v>96</v>
      </c>
      <c r="E4" s="64" t="s">
        <v>139</v>
      </c>
    </row>
    <row r="5" spans="1:5" ht="24" x14ac:dyDescent="0.55000000000000004">
      <c r="E5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ตัวชี้วัดตรวจราชการ(43)</vt:lpstr>
      <vt:lpstr>Sheet1</vt:lpstr>
      <vt:lpstr>'ตัวชี้วัดตรวจราชการ(43)'!Print_Titles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4611</cp:lastModifiedBy>
  <cp:lastPrinted>2017-04-24T14:25:22Z</cp:lastPrinted>
  <dcterms:created xsi:type="dcterms:W3CDTF">2016-05-13T08:32:52Z</dcterms:created>
  <dcterms:modified xsi:type="dcterms:W3CDTF">2017-04-24T14:31:02Z</dcterms:modified>
</cp:coreProperties>
</file>