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<sst xmlns="http://schemas.openxmlformats.org/spreadsheetml/2006/main" count="66" uniqueCount="62">
  <si>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</si>
  <si>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</si>
  <si>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</si>
  <si>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</si>
  <si>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</si>
  <si>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</si>
  <si>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</si>
  <si>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</si>
  <si>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</si>
  <si>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</si>
  <si>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</si>
  <si>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</si>
  <si>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</si>
  <si>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</si>
  <si>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</si>
  <si>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</si>
  <si>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</si>
  <si>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</si>
  <si>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</si>
  <si>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</si>
  <si>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</si>
  <si>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</si>
  <si>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</si>
  <si>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</si>
  <si>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</si>
  <si>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</si>
  <si>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</si>
  <si>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</si>
  <si>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</si>
  <si>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</si>
  <si>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</si>
  <si>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</si>
  <si>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</si>
  <si>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</si>
  <si>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</si>
  <si>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</si>
  <si>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</si>
  <si>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</si>
  <si>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</si>
  <si>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</si>
  <si>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</si>
  <si>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</si>
  <si>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</si>
  <si>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</si>
  <si>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</si>
  <si>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</si>
  <si>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</si>
  <si>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t>ผลการประเมินคำรับรองการปฏิบัติราชการ สำหรับหน่วยงาน คปสอ./รพ./สสอ.กมลาไสย</t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</si>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</sst>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16" zoomScaleNormal="100" workbookViewId="0">
      <selection activeCell="A19" sqref="A19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90" t="s">
        <v>47</v>
      </c>
      <c r="B1" s="90"/>
      <c r="C1" s="90"/>
      <c r="D1" s="90"/>
      <c r="E1" s="90"/>
      <c r="F1" s="90"/>
      <c r="G1" s="90"/>
      <c r="H1" s="90"/>
    </row>
    <row r="2" spans="1:8" x14ac:dyDescent="0.45">
      <c r="A2" s="91" t="s">
        <v>60</v>
      </c>
      <c r="B2" s="91"/>
      <c r="C2" s="91"/>
      <c r="D2" s="91"/>
      <c r="E2" s="91"/>
      <c r="F2" s="91"/>
      <c r="G2" s="91"/>
      <c r="H2" s="91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2" t="s">
        <v>32</v>
      </c>
      <c r="D4" s="92"/>
      <c r="E4" s="93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61</v>
      </c>
      <c r="B7" s="13">
        <v>10</v>
      </c>
      <c r="C7" s="81">
        <v>8</v>
      </c>
      <c r="D7" s="14">
        <v>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50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f>G11+G12+G13</f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52</v>
      </c>
      <c r="B11" s="43">
        <v>5</v>
      </c>
      <c r="C11" s="43">
        <v>8</v>
      </c>
      <c r="D11" s="14">
        <v>8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59</v>
      </c>
      <c r="B12" s="43">
        <v>5</v>
      </c>
      <c r="C12" s="43">
        <v>8</v>
      </c>
      <c r="D12" s="14">
        <v>8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53</v>
      </c>
      <c r="B13" s="43">
        <v>3</v>
      </c>
      <c r="C13" s="80">
        <v>24</v>
      </c>
      <c r="D13" s="45">
        <v>24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41</v>
      </c>
      <c r="H14" s="9">
        <f>(G14*100)/B14</f>
        <v>87.234042553191486</v>
      </c>
    </row>
    <row r="15" spans="1:8" s="44" customFormat="1" ht="109.15" customHeight="1" x14ac:dyDescent="0.2">
      <c r="A15" s="11" t="s">
        <v>51</v>
      </c>
      <c r="B15" s="13">
        <v>12</v>
      </c>
      <c r="C15" s="13">
        <v>5</v>
      </c>
      <c r="D15" s="19">
        <v>5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49</v>
      </c>
      <c r="B16" s="13">
        <v>20</v>
      </c>
      <c r="C16" s="13">
        <v>20</v>
      </c>
      <c r="D16" s="79">
        <f>G17+G18+G19</f>
        <v>16</v>
      </c>
      <c r="E16" s="29">
        <f>(D16*100)/C16</f>
        <v>80</v>
      </c>
      <c r="F16" s="33" t="str">
        <f>IF(E16&gt;=85,"5",IF(E16&gt;=80,"4", IF(E16&gt;=75,"3",IF(E16&gt;=70,"2","1"))))</f>
        <v>4</v>
      </c>
      <c r="G16" s="15">
        <f>B16*F16/5</f>
        <v>16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95</v>
      </c>
      <c r="E17" s="85">
        <f t="shared" ref="E17:E21" si="1">(D17*100)/C17</f>
        <v>95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100</v>
      </c>
      <c r="E18" s="85">
        <f t="shared" si="1"/>
        <v>100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 x14ac:dyDescent="0.2">
      <c r="A19" s="82" t="s">
        <v>42</v>
      </c>
      <c r="B19" s="83">
        <v>5</v>
      </c>
      <c r="C19" s="88">
        <v>7</v>
      </c>
      <c r="D19" s="89">
        <v>5</v>
      </c>
      <c r="E19" s="85">
        <f t="shared" si="1"/>
        <v>71.428571428571431</v>
      </c>
      <c r="F19" s="86" t="str">
        <f>IF(E19&gt;=85,"5",IF(E19&gt;=84,"4", IF(E19&gt;=83,"3",IF(E19&gt;=82,"2","1"))))</f>
        <v>1</v>
      </c>
      <c r="G19" s="87">
        <f>F19*B19/5</f>
        <v>1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85</v>
      </c>
      <c r="E20" s="29">
        <f t="shared" si="1"/>
        <v>85</v>
      </c>
      <c r="F20" s="33" t="str">
        <f>IF(E20&gt;=90,"5",IF(E20&gt;=85,"4", IF(E20&gt;=80,"3",IF(E20&gt;=75,"2","1"))))</f>
        <v>4</v>
      </c>
      <c r="G20" s="9">
        <f t="shared" ref="G20:G22" si="2">B20*F20/5</f>
        <v>5.6</v>
      </c>
      <c r="H20" s="46"/>
    </row>
    <row r="21" spans="1:8" s="44" customFormat="1" ht="71.25" customHeight="1" x14ac:dyDescent="0.2">
      <c r="A21" s="11" t="s">
        <v>57</v>
      </c>
      <c r="B21" s="13">
        <v>3</v>
      </c>
      <c r="C21" s="13">
        <v>100</v>
      </c>
      <c r="D21" s="14">
        <v>85</v>
      </c>
      <c r="E21" s="29">
        <f t="shared" si="1"/>
        <v>85</v>
      </c>
      <c r="F21" s="33" t="str">
        <f>IF(E21&gt;=91,"5",IF(E21&gt;=81,"4", IF(E21&gt;=71,"3",IF(E21&gt;=61,"2","1"))))</f>
        <v>4</v>
      </c>
      <c r="G21" s="9">
        <f t="shared" si="2"/>
        <v>2.4</v>
      </c>
      <c r="H21" s="15"/>
    </row>
    <row r="22" spans="1:8" s="44" customFormat="1" ht="42.75" customHeight="1" x14ac:dyDescent="0.2">
      <c r="A22" s="11" t="s">
        <v>48</v>
      </c>
      <c r="B22" s="13">
        <v>5</v>
      </c>
      <c r="C22" s="13">
        <v>8</v>
      </c>
      <c r="D22" s="14">
        <v>8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58</v>
      </c>
      <c r="B24" s="48">
        <v>7</v>
      </c>
      <c r="C24" s="48">
        <v>8</v>
      </c>
      <c r="D24" s="49">
        <v>8</v>
      </c>
      <c r="E24" s="29">
        <f t="shared" ref="E24:E29" si="3">(D24*100)/C24</f>
        <v>100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54</v>
      </c>
      <c r="B25" s="13">
        <f>SUM(B26:B29)</f>
        <v>13</v>
      </c>
      <c r="C25" s="13">
        <v>8</v>
      </c>
      <c r="D25" s="79">
        <v>8</v>
      </c>
      <c r="E25" s="29">
        <f t="shared" si="3"/>
        <v>100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 x14ac:dyDescent="0.2">
      <c r="A26" s="18" t="s">
        <v>55</v>
      </c>
      <c r="B26" s="16">
        <v>2</v>
      </c>
      <c r="C26" s="16">
        <v>1</v>
      </c>
      <c r="D26" s="14">
        <v>1</v>
      </c>
      <c r="E26" s="29">
        <f t="shared" si="3"/>
        <v>100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</v>
      </c>
      <c r="D27" s="45">
        <v>1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56</v>
      </c>
      <c r="B28" s="16">
        <v>3</v>
      </c>
      <c r="C28" s="16">
        <v>8</v>
      </c>
      <c r="D28" s="45">
        <v>8</v>
      </c>
      <c r="E28" s="29">
        <f t="shared" si="3"/>
        <v>100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8</v>
      </c>
      <c r="D29" s="45">
        <v>8</v>
      </c>
      <c r="E29" s="29">
        <f t="shared" si="3"/>
        <v>100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94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4" t="s">
        <v>21</v>
      </c>
      <c r="B32" s="94"/>
      <c r="C32" s="94"/>
      <c r="D32" s="94"/>
      <c r="E32" s="94"/>
      <c r="F32" s="94"/>
      <c r="G32" s="94"/>
      <c r="H32" s="94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8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8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0</v>
      </c>
      <c r="D37" s="32">
        <v>0</v>
      </c>
      <c r="E37" s="15"/>
      <c r="F37" s="33" t="str">
        <f>IF(E37=5,"1","0")</f>
        <v>0</v>
      </c>
      <c r="G37" s="33" t="str">
        <f t="shared" si="6"/>
        <v>ไม่ผ่าน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5759</v>
      </c>
      <c r="D38" s="32">
        <v>1930</v>
      </c>
      <c r="E38" s="15">
        <f t="shared" ref="E38:E39" si="7">D38*100/C38</f>
        <v>33.512762632401461</v>
      </c>
      <c r="F38" s="33" t="str">
        <f>IF(E38&gt;18.5,"1","0")</f>
        <v>1</v>
      </c>
      <c r="G38" s="33" t="str">
        <f t="shared" si="6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</v>
      </c>
      <c r="D39" s="32">
        <v>1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5" t="s">
        <v>15</v>
      </c>
      <c r="B42" s="95"/>
      <c r="C42" s="95"/>
      <c r="D42" s="95"/>
      <c r="E42" s="95"/>
      <c r="F42" s="95"/>
      <c r="G42" s="95"/>
      <c r="H42" s="95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2017-07-24T09:11:11Z</cp:lastPrinted>
  <dcterms:created xsi:type="dcterms:W3CDTF">2016-01-05T02:15:13Z</dcterms:created>
  <dcterms:modified xsi:type="dcterms:W3CDTF">2017-08-11T08:22:48Z</dcterms:modified>
</cp:coreProperties>
</file>