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E11" i="4" l="1"/>
  <c r="F11" i="4" s="1"/>
  <c r="E12" i="4" l="1"/>
  <c r="F12" i="4" s="1"/>
  <c r="G12" i="4" l="1"/>
  <c r="G11" i="4"/>
  <c r="C8" i="4" l="1"/>
  <c r="F36" i="4"/>
  <c r="G36" i="4" s="1"/>
  <c r="E35" i="4"/>
  <c r="F35" i="4" s="1"/>
  <c r="G35" i="4" s="1"/>
  <c r="E40" i="4"/>
  <c r="F40" i="4" s="1"/>
  <c r="G40" i="4" s="1"/>
  <c r="E39" i="4"/>
  <c r="F39" i="4" s="1"/>
  <c r="G39" i="4" s="1"/>
  <c r="F38" i="4"/>
  <c r="G38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F21" i="4"/>
  <c r="G21" i="4" s="1"/>
  <c r="F20" i="4"/>
  <c r="G20" i="4" s="1"/>
  <c r="G24" i="4"/>
  <c r="E10" i="4"/>
  <c r="F10" i="4" s="1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<sst xmlns="http://schemas.openxmlformats.org/spreadsheetml/2006/main" count="67" uniqueCount="62">
  <si>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</si>
  <si>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</si>
  <si>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</si>
  <si>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</si>
  <si>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</si>
  <si>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</si>
  <si>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</si>
  <si>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</si>
  <si>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</si>
  <si>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</si>
  <si>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</si>
  <si>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</si>
  <si>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</si>
  <si>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</si>
  <si>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</si>
  <si>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</si>
  <si>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</si>
  <si>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</si>
  <si>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</si>
  <si>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</si>
  <si>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</si>
  <si>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</si>
  <si>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</si>
  <si>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</si>
  <si>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</si>
  <si>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</si>
  <si>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</si>
  <si>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</si>
  <si>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</si>
  <si>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</si>
  <si>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</si>
  <si>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</si>
  <si>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</si>
  <si>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</si>
  <si>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</si>
  <si>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</si>
  <si>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</si>
  <si>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</si>
  <si>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</si>
  <si>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</si>
  <si>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</si>
  <si>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</si>
  <si>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</si>
  <si>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</si>
  <si>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</si>
  <si>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</si>
  <si>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</si>
  <si>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</si>
  <si>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</si>
  <si>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</si>
  <si>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</si>
  <si>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</si>
  <si>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</si>
  <si>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</si>
  <si>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</si>
  <si>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</si>
  <si>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</si>
  <si>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</si>
  <si>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</si>
  <si>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</si>
  <si>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</si>
  <si>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คปสอ./รพ./สสอ.สมเด็จ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</si>
</sst>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25" zoomScale="120" zoomScaleNormal="120" workbookViewId="0">
      <selection activeCell="J24" sqref="J24"/>
    </sheetView>
  </sheetViews>
  <sheetFormatPr defaultRowHeight="21.75" x14ac:dyDescent="0.2"/>
  <cols>
    <col min="1" max="1" width="38.125" style="37" customWidth="1"/>
    <col min="2" max="2" width="6.25" style="3" customWidth="1"/>
    <col min="3" max="3" width="7.25" style="4" customWidth="1"/>
    <col min="4" max="4" width="6" style="4" customWidth="1"/>
    <col min="5" max="5" width="7" style="4" customWidth="1"/>
    <col min="6" max="7" width="7.875" style="5" bestFit="1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8" t="s">
        <v>61</v>
      </c>
      <c r="B1" s="88"/>
      <c r="C1" s="88"/>
      <c r="D1" s="88"/>
      <c r="E1" s="88"/>
      <c r="F1" s="88"/>
      <c r="G1" s="88"/>
      <c r="H1" s="88"/>
    </row>
    <row r="2" spans="1:8" x14ac:dyDescent="0.45">
      <c r="A2" s="89" t="s">
        <v>59</v>
      </c>
      <c r="B2" s="89"/>
      <c r="C2" s="89"/>
      <c r="D2" s="89"/>
      <c r="E2" s="89"/>
      <c r="F2" s="89"/>
      <c r="G2" s="89"/>
      <c r="H2" s="89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0" t="s">
        <v>32</v>
      </c>
      <c r="D4" s="90"/>
      <c r="E4" s="91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18</v>
      </c>
      <c r="H6" s="60">
        <f>(G6*100)/B6</f>
        <v>90</v>
      </c>
    </row>
    <row r="7" spans="1:8" s="44" customFormat="1" ht="106.5" x14ac:dyDescent="0.2">
      <c r="A7" s="11" t="s">
        <v>60</v>
      </c>
      <c r="B7" s="13">
        <v>10</v>
      </c>
      <c r="C7" s="81">
        <v>10</v>
      </c>
      <c r="D7" s="14">
        <v>6</v>
      </c>
      <c r="E7" s="29">
        <f>(D7*100)/C7</f>
        <v>60</v>
      </c>
      <c r="F7" s="33" t="str">
        <f>IF(E7&gt;=80,"5",IF(E7&gt;=60,"4", IF(E7&gt;=40,"3",IF(E7&gt;=20,"2","1"))))</f>
        <v>4</v>
      </c>
      <c r="G7" s="15">
        <f>B7*F7/5</f>
        <v>8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6</v>
      </c>
      <c r="E8" s="29">
        <f>(D8*100)/C8</f>
        <v>100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51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29</v>
      </c>
      <c r="D12" s="14">
        <v>29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52</v>
      </c>
      <c r="B13" s="43">
        <v>3</v>
      </c>
      <c r="C13" s="80">
        <v>10</v>
      </c>
      <c r="D13" s="45">
        <v>10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43</v>
      </c>
      <c r="H14" s="9">
        <f>(G14*100)/B14</f>
        <v>91.489361702127653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8</v>
      </c>
      <c r="D15" s="19">
        <v>6</v>
      </c>
      <c r="E15" s="29">
        <f>(D15*100)/C15</f>
        <v>75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48</v>
      </c>
      <c r="B16" s="13">
        <v>20</v>
      </c>
      <c r="C16" s="13">
        <v>20</v>
      </c>
      <c r="D16" s="79">
        <f>G17+G18+G19</f>
        <v>16</v>
      </c>
      <c r="E16" s="29">
        <f>(D16*100)/C16</f>
        <v>80</v>
      </c>
      <c r="F16" s="33" t="str">
        <f>IF(E16&gt;=85,"5",IF(E16&gt;=80,"4", IF(E16&gt;=75,"3",IF(E16&gt;=70,"2","1"))))</f>
        <v>4</v>
      </c>
      <c r="G16" s="15">
        <f>B16*F16/5</f>
        <v>16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100</v>
      </c>
      <c r="E17" s="85">
        <f t="shared" ref="E17:E21" si="1">(D17*100)/C17</f>
        <v>100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89</v>
      </c>
      <c r="E18" s="85">
        <f t="shared" si="1"/>
        <v>89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65.25" x14ac:dyDescent="0.2">
      <c r="A19" s="82" t="s">
        <v>42</v>
      </c>
      <c r="B19" s="83">
        <v>5</v>
      </c>
      <c r="C19" s="83">
        <v>197</v>
      </c>
      <c r="D19" s="84">
        <v>93.7</v>
      </c>
      <c r="E19" s="85">
        <f t="shared" si="1"/>
        <v>47.56345177664975</v>
      </c>
      <c r="F19" s="86" t="str">
        <f>IF(E19&gt;=85,"5",IF(E19&gt;=84,"4", IF(E19&gt;=83,"3",IF(E19&gt;=82,"2","1"))))</f>
        <v>1</v>
      </c>
      <c r="G19" s="87">
        <f>F19*B19/5</f>
        <v>1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94</v>
      </c>
      <c r="E20" s="29">
        <f t="shared" si="1"/>
        <v>94</v>
      </c>
      <c r="F20" s="33" t="str">
        <f>IF(E20&gt;=90,"5",IF(E20&gt;=85,"4", IF(E20&gt;=80,"3",IF(E20&gt;=75,"2","1"))))</f>
        <v>5</v>
      </c>
      <c r="G20" s="9">
        <f t="shared" ref="G20:G22" si="2">B20*F20/5</f>
        <v>7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95</v>
      </c>
      <c r="E21" s="29">
        <f t="shared" si="1"/>
        <v>95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17.399999999999999</v>
      </c>
      <c r="H23" s="9">
        <f>(G23*100)/B23</f>
        <v>86.999999999999986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257</v>
      </c>
      <c r="E24" s="29">
        <f t="shared" ref="E24:E29" si="3">(D24*100)/C24</f>
        <v>85.666666666666671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53</v>
      </c>
      <c r="B25" s="13">
        <f>SUM(B26:B29)</f>
        <v>13</v>
      </c>
      <c r="C25" s="13">
        <v>65</v>
      </c>
      <c r="D25" s="79">
        <v>47</v>
      </c>
      <c r="E25" s="29">
        <f t="shared" si="3"/>
        <v>72.307692307692307</v>
      </c>
      <c r="F25" s="33" t="str">
        <f>IF(E25&gt;=80,"5",IF(E25&gt;=70,"4", IF(E25&gt;=60,"3",IF(E25&gt;=50,"2","1"))))</f>
        <v>4</v>
      </c>
      <c r="G25" s="9">
        <f t="shared" si="4"/>
        <v>10.4</v>
      </c>
      <c r="H25" s="15"/>
    </row>
    <row r="26" spans="1:8" ht="65.25" x14ac:dyDescent="0.2">
      <c r="A26" s="18" t="s">
        <v>54</v>
      </c>
      <c r="B26" s="16">
        <v>2</v>
      </c>
      <c r="C26" s="16">
        <v>100</v>
      </c>
      <c r="D26" s="14">
        <v>95</v>
      </c>
      <c r="E26" s="29">
        <f t="shared" si="3"/>
        <v>95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94</v>
      </c>
      <c r="E27" s="29">
        <f t="shared" si="3"/>
        <v>94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 x14ac:dyDescent="0.2">
      <c r="A28" s="18" t="s">
        <v>55</v>
      </c>
      <c r="B28" s="16">
        <v>3</v>
      </c>
      <c r="C28" s="16">
        <v>100</v>
      </c>
      <c r="D28" s="45">
        <v>75</v>
      </c>
      <c r="E28" s="29">
        <f t="shared" si="3"/>
        <v>75</v>
      </c>
      <c r="F28" s="33" t="str">
        <f>IF(E28&gt;=90,"5",IF(E28&gt;=85,"4", IF(E28&gt;=80,"3",IF(E28&gt;=75,"2","1"))))</f>
        <v>2</v>
      </c>
      <c r="G28" s="78">
        <f t="shared" si="5"/>
        <v>6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61.11</v>
      </c>
      <c r="E29" s="29">
        <f t="shared" si="3"/>
        <v>61.11</v>
      </c>
      <c r="F29" s="33" t="str">
        <f>IF(E29&gt;=90,"5",IF(E29&gt;=80,"4", IF(E29&gt;=70,"3",IF(E29&gt;=60,"2","1"))))</f>
        <v>2</v>
      </c>
      <c r="G29" s="78">
        <f t="shared" si="5"/>
        <v>6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91.4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5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0</v>
      </c>
      <c r="D36" s="32">
        <v>0</v>
      </c>
      <c r="E36" s="15"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100</v>
      </c>
      <c r="F37" s="33">
        <v>1</v>
      </c>
      <c r="G37" s="33" t="s">
        <v>31</v>
      </c>
      <c r="H37" s="16"/>
    </row>
    <row r="38" spans="1:8" ht="43.5" x14ac:dyDescent="0.2">
      <c r="A38" s="30" t="s">
        <v>28</v>
      </c>
      <c r="B38" s="12" t="s">
        <v>29</v>
      </c>
      <c r="C38" s="31">
        <v>130064</v>
      </c>
      <c r="D38" s="32">
        <v>33225</v>
      </c>
      <c r="E38" s="15">
        <f t="shared" ref="E38:E39" si="7">D38*100/C38</f>
        <v>25.545116250461312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</v>
      </c>
      <c r="D39" s="32">
        <v>1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6</v>
      </c>
      <c r="E41" s="9">
        <f>D41*100/C41</f>
        <v>100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47" right="0.23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User</cp:lastModifiedBy>
  <cp:lastPrinted>2017-08-10T09:44:46Z</cp:lastPrinted>
  <dcterms:created xsi:type="dcterms:W3CDTF">2016-01-05T02:15:13Z</dcterms:created>
  <dcterms:modified xsi:type="dcterms:W3CDTF">2017-08-10T09:58:46Z</dcterms:modified>
</cp:coreProperties>
</file>