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ond\Desktop\"/>
    </mc:Choice>
  </mc:AlternateContent>
  <xr:revisionPtr revIDLastSave="0" documentId="8_{FDE4BDF0-4653-4AFF-9901-0C5A4E6F03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G7" i="1"/>
  <c r="B6" i="1"/>
  <c r="B38" i="1" l="1"/>
  <c r="G61" i="1"/>
  <c r="H61" i="1" s="1"/>
  <c r="D14" i="1" s="1"/>
  <c r="E14" i="1" s="1"/>
  <c r="F14" i="1" s="1"/>
  <c r="G14" i="1" s="1"/>
  <c r="G6" i="1" s="1"/>
  <c r="H6" i="1" s="1"/>
  <c r="E35" i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<sst xmlns="http://schemas.openxmlformats.org/spreadsheetml/2006/main" count="98" uniqueCount="71">
  <si>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</si>
  <si>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</si>
  <si>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</si>
  <si>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</si>
  <si>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</si>
  <si>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</si>
  <si>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</si>
  <si>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</si>
  <si>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</si>
  <si>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</si>
  <si>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</si>
  <si>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</si>
  <si>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</si>
  <si>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</si>
  <si>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</si>
  <si>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</si>
  <si>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</si>
  <si>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</si>
  <si>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</si>
  <si>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</si>
  <si>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</si>
  <si>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</si>
  <si>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</si>
  <si>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</si>
  <si>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</si>
  <si>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</si>
  <si>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</si>
  <si>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</si>
  <si>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</si>
  <si>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</si>
  <si>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</si>
  <si>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</si>
  <si>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</si>
  <si>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</si>
  <si>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</si>
  <si>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</si>
  <si>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</si>
  <si>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</si>
  <si>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</si>
  <si>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</si>
  <si>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</si>
  <si>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</si>
  <si>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</si>
  <si>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</si>
  <si>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</si>
  <si>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</si>
  <si>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</si>
  <si>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</si>
  <si>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</si>
  <si>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</si>
  <si>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</si>
  <si>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</si>
  <si>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</si>
  <si>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</si>
  <si>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</si>
  <si>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</si>
  <si>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</si>
  <si>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</si>
  <si>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</si>
  <si>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</si>
  <si>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</si>
  <si>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</si>
  <si>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</si>
  <si>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</si>
  <si>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</si>
  <si>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</si>
  <si>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</si>
  <si>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</si>
  <si>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</si>
  <si>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</si>
  <si>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คปสอ.นามน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</si>
</sst>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topLeftCell="A55" workbookViewId="0">
      <selection activeCell="D36" sqref="D36"/>
    </sheetView>
  </sheetViews>
  <sheetFormatPr defaultRowHeight="21.75" x14ac:dyDescent="0.2"/>
  <cols>
    <col min="1" max="1" width="38.375" style="96" customWidth="1"/>
    <col min="2" max="2" width="6.375" style="3" customWidth="1"/>
    <col min="3" max="3" width="9.25" style="3" customWidth="1"/>
    <col min="4" max="4" width="7.25" style="4" customWidth="1"/>
    <col min="5" max="5" width="7.375" style="6" customWidth="1"/>
    <col min="6" max="6" width="7" style="5" customWidth="1"/>
    <col min="7" max="7" width="8.125" style="5" customWidth="1"/>
    <col min="8" max="8" width="7.375" style="6" customWidth="1"/>
    <col min="9" max="256" width="9.125" style="1"/>
    <col min="257" max="257" width="38.875" style="1" customWidth="1"/>
    <col min="258" max="258" width="6.375" style="1" customWidth="1"/>
    <col min="259" max="259" width="7.625" style="1" customWidth="1"/>
    <col min="260" max="260" width="6.37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.125" style="1"/>
    <col min="513" max="513" width="38.875" style="1" customWidth="1"/>
    <col min="514" max="514" width="6.375" style="1" customWidth="1"/>
    <col min="515" max="515" width="7.625" style="1" customWidth="1"/>
    <col min="516" max="516" width="6.37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.125" style="1"/>
    <col min="769" max="769" width="38.875" style="1" customWidth="1"/>
    <col min="770" max="770" width="6.375" style="1" customWidth="1"/>
    <col min="771" max="771" width="7.625" style="1" customWidth="1"/>
    <col min="772" max="772" width="6.37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.125" style="1"/>
    <col min="1025" max="1025" width="38.875" style="1" customWidth="1"/>
    <col min="1026" max="1026" width="6.375" style="1" customWidth="1"/>
    <col min="1027" max="1027" width="7.625" style="1" customWidth="1"/>
    <col min="1028" max="1028" width="6.37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.125" style="1"/>
    <col min="1281" max="1281" width="38.875" style="1" customWidth="1"/>
    <col min="1282" max="1282" width="6.375" style="1" customWidth="1"/>
    <col min="1283" max="1283" width="7.625" style="1" customWidth="1"/>
    <col min="1284" max="1284" width="6.37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.125" style="1"/>
    <col min="1537" max="1537" width="38.875" style="1" customWidth="1"/>
    <col min="1538" max="1538" width="6.375" style="1" customWidth="1"/>
    <col min="1539" max="1539" width="7.625" style="1" customWidth="1"/>
    <col min="1540" max="1540" width="6.37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.125" style="1"/>
    <col min="1793" max="1793" width="38.875" style="1" customWidth="1"/>
    <col min="1794" max="1794" width="6.375" style="1" customWidth="1"/>
    <col min="1795" max="1795" width="7.625" style="1" customWidth="1"/>
    <col min="1796" max="1796" width="6.37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.125" style="1"/>
    <col min="2049" max="2049" width="38.875" style="1" customWidth="1"/>
    <col min="2050" max="2050" width="6.375" style="1" customWidth="1"/>
    <col min="2051" max="2051" width="7.625" style="1" customWidth="1"/>
    <col min="2052" max="2052" width="6.37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.125" style="1"/>
    <col min="2305" max="2305" width="38.875" style="1" customWidth="1"/>
    <col min="2306" max="2306" width="6.375" style="1" customWidth="1"/>
    <col min="2307" max="2307" width="7.625" style="1" customWidth="1"/>
    <col min="2308" max="2308" width="6.37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.125" style="1"/>
    <col min="2561" max="2561" width="38.875" style="1" customWidth="1"/>
    <col min="2562" max="2562" width="6.375" style="1" customWidth="1"/>
    <col min="2563" max="2563" width="7.625" style="1" customWidth="1"/>
    <col min="2564" max="2564" width="6.37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.125" style="1"/>
    <col min="2817" max="2817" width="38.875" style="1" customWidth="1"/>
    <col min="2818" max="2818" width="6.375" style="1" customWidth="1"/>
    <col min="2819" max="2819" width="7.625" style="1" customWidth="1"/>
    <col min="2820" max="2820" width="6.37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.125" style="1"/>
    <col min="3073" max="3073" width="38.875" style="1" customWidth="1"/>
    <col min="3074" max="3074" width="6.375" style="1" customWidth="1"/>
    <col min="3075" max="3075" width="7.625" style="1" customWidth="1"/>
    <col min="3076" max="3076" width="6.37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.125" style="1"/>
    <col min="3329" max="3329" width="38.875" style="1" customWidth="1"/>
    <col min="3330" max="3330" width="6.375" style="1" customWidth="1"/>
    <col min="3331" max="3331" width="7.625" style="1" customWidth="1"/>
    <col min="3332" max="3332" width="6.37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.125" style="1"/>
    <col min="3585" max="3585" width="38.875" style="1" customWidth="1"/>
    <col min="3586" max="3586" width="6.375" style="1" customWidth="1"/>
    <col min="3587" max="3587" width="7.625" style="1" customWidth="1"/>
    <col min="3588" max="3588" width="6.37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.125" style="1"/>
    <col min="3841" max="3841" width="38.875" style="1" customWidth="1"/>
    <col min="3842" max="3842" width="6.375" style="1" customWidth="1"/>
    <col min="3843" max="3843" width="7.625" style="1" customWidth="1"/>
    <col min="3844" max="3844" width="6.37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.125" style="1"/>
    <col min="4097" max="4097" width="38.875" style="1" customWidth="1"/>
    <col min="4098" max="4098" width="6.375" style="1" customWidth="1"/>
    <col min="4099" max="4099" width="7.625" style="1" customWidth="1"/>
    <col min="4100" max="4100" width="6.37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.125" style="1"/>
    <col min="4353" max="4353" width="38.875" style="1" customWidth="1"/>
    <col min="4354" max="4354" width="6.375" style="1" customWidth="1"/>
    <col min="4355" max="4355" width="7.625" style="1" customWidth="1"/>
    <col min="4356" max="4356" width="6.37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.125" style="1"/>
    <col min="4609" max="4609" width="38.875" style="1" customWidth="1"/>
    <col min="4610" max="4610" width="6.375" style="1" customWidth="1"/>
    <col min="4611" max="4611" width="7.625" style="1" customWidth="1"/>
    <col min="4612" max="4612" width="6.37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.125" style="1"/>
    <col min="4865" max="4865" width="38.875" style="1" customWidth="1"/>
    <col min="4866" max="4866" width="6.375" style="1" customWidth="1"/>
    <col min="4867" max="4867" width="7.625" style="1" customWidth="1"/>
    <col min="4868" max="4868" width="6.37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.125" style="1"/>
    <col min="5121" max="5121" width="38.875" style="1" customWidth="1"/>
    <col min="5122" max="5122" width="6.375" style="1" customWidth="1"/>
    <col min="5123" max="5123" width="7.625" style="1" customWidth="1"/>
    <col min="5124" max="5124" width="6.37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.125" style="1"/>
    <col min="5377" max="5377" width="38.875" style="1" customWidth="1"/>
    <col min="5378" max="5378" width="6.375" style="1" customWidth="1"/>
    <col min="5379" max="5379" width="7.625" style="1" customWidth="1"/>
    <col min="5380" max="5380" width="6.37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.125" style="1"/>
    <col min="5633" max="5633" width="38.875" style="1" customWidth="1"/>
    <col min="5634" max="5634" width="6.375" style="1" customWidth="1"/>
    <col min="5635" max="5635" width="7.625" style="1" customWidth="1"/>
    <col min="5636" max="5636" width="6.37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.125" style="1"/>
    <col min="5889" max="5889" width="38.875" style="1" customWidth="1"/>
    <col min="5890" max="5890" width="6.375" style="1" customWidth="1"/>
    <col min="5891" max="5891" width="7.625" style="1" customWidth="1"/>
    <col min="5892" max="5892" width="6.37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.125" style="1"/>
    <col min="6145" max="6145" width="38.875" style="1" customWidth="1"/>
    <col min="6146" max="6146" width="6.375" style="1" customWidth="1"/>
    <col min="6147" max="6147" width="7.625" style="1" customWidth="1"/>
    <col min="6148" max="6148" width="6.37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.125" style="1"/>
    <col min="6401" max="6401" width="38.875" style="1" customWidth="1"/>
    <col min="6402" max="6402" width="6.375" style="1" customWidth="1"/>
    <col min="6403" max="6403" width="7.625" style="1" customWidth="1"/>
    <col min="6404" max="6404" width="6.37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.125" style="1"/>
    <col min="6657" max="6657" width="38.875" style="1" customWidth="1"/>
    <col min="6658" max="6658" width="6.375" style="1" customWidth="1"/>
    <col min="6659" max="6659" width="7.625" style="1" customWidth="1"/>
    <col min="6660" max="6660" width="6.37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.125" style="1"/>
    <col min="6913" max="6913" width="38.875" style="1" customWidth="1"/>
    <col min="6914" max="6914" width="6.375" style="1" customWidth="1"/>
    <col min="6915" max="6915" width="7.625" style="1" customWidth="1"/>
    <col min="6916" max="6916" width="6.37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.125" style="1"/>
    <col min="7169" max="7169" width="38.875" style="1" customWidth="1"/>
    <col min="7170" max="7170" width="6.375" style="1" customWidth="1"/>
    <col min="7171" max="7171" width="7.625" style="1" customWidth="1"/>
    <col min="7172" max="7172" width="6.37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.125" style="1"/>
    <col min="7425" max="7425" width="38.875" style="1" customWidth="1"/>
    <col min="7426" max="7426" width="6.375" style="1" customWidth="1"/>
    <col min="7427" max="7427" width="7.625" style="1" customWidth="1"/>
    <col min="7428" max="7428" width="6.37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.125" style="1"/>
    <col min="7681" max="7681" width="38.875" style="1" customWidth="1"/>
    <col min="7682" max="7682" width="6.375" style="1" customWidth="1"/>
    <col min="7683" max="7683" width="7.625" style="1" customWidth="1"/>
    <col min="7684" max="7684" width="6.37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.125" style="1"/>
    <col min="7937" max="7937" width="38.875" style="1" customWidth="1"/>
    <col min="7938" max="7938" width="6.375" style="1" customWidth="1"/>
    <col min="7939" max="7939" width="7.625" style="1" customWidth="1"/>
    <col min="7940" max="7940" width="6.37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.125" style="1"/>
    <col min="8193" max="8193" width="38.875" style="1" customWidth="1"/>
    <col min="8194" max="8194" width="6.375" style="1" customWidth="1"/>
    <col min="8195" max="8195" width="7.625" style="1" customWidth="1"/>
    <col min="8196" max="8196" width="6.37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.125" style="1"/>
    <col min="8449" max="8449" width="38.875" style="1" customWidth="1"/>
    <col min="8450" max="8450" width="6.375" style="1" customWidth="1"/>
    <col min="8451" max="8451" width="7.625" style="1" customWidth="1"/>
    <col min="8452" max="8452" width="6.37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.125" style="1"/>
    <col min="8705" max="8705" width="38.875" style="1" customWidth="1"/>
    <col min="8706" max="8706" width="6.375" style="1" customWidth="1"/>
    <col min="8707" max="8707" width="7.625" style="1" customWidth="1"/>
    <col min="8708" max="8708" width="6.37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.125" style="1"/>
    <col min="8961" max="8961" width="38.875" style="1" customWidth="1"/>
    <col min="8962" max="8962" width="6.375" style="1" customWidth="1"/>
    <col min="8963" max="8963" width="7.625" style="1" customWidth="1"/>
    <col min="8964" max="8964" width="6.37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.125" style="1"/>
    <col min="9217" max="9217" width="38.875" style="1" customWidth="1"/>
    <col min="9218" max="9218" width="6.375" style="1" customWidth="1"/>
    <col min="9219" max="9219" width="7.625" style="1" customWidth="1"/>
    <col min="9220" max="9220" width="6.37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.125" style="1"/>
    <col min="9473" max="9473" width="38.875" style="1" customWidth="1"/>
    <col min="9474" max="9474" width="6.375" style="1" customWidth="1"/>
    <col min="9475" max="9475" width="7.625" style="1" customWidth="1"/>
    <col min="9476" max="9476" width="6.37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.125" style="1"/>
    <col min="9729" max="9729" width="38.875" style="1" customWidth="1"/>
    <col min="9730" max="9730" width="6.375" style="1" customWidth="1"/>
    <col min="9731" max="9731" width="7.625" style="1" customWidth="1"/>
    <col min="9732" max="9732" width="6.37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.125" style="1"/>
    <col min="9985" max="9985" width="38.875" style="1" customWidth="1"/>
    <col min="9986" max="9986" width="6.375" style="1" customWidth="1"/>
    <col min="9987" max="9987" width="7.625" style="1" customWidth="1"/>
    <col min="9988" max="9988" width="6.37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.125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37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.125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37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.125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37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.125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37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.125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37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.125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37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.125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37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.125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37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.125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37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.125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37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.125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37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.125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37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.125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37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.125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37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.125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37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.125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37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.125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37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.125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37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.125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37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.125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37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.125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37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.125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37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.125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37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.125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37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.125" style="1"/>
  </cols>
  <sheetData>
    <row r="1" spans="1:8" x14ac:dyDescent="0.2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 x14ac:dyDescent="0.45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 x14ac:dyDescent="0.2">
      <c r="A3" s="2" t="s">
        <v>0</v>
      </c>
      <c r="E3" s="5"/>
      <c r="F3" s="6"/>
    </row>
    <row r="4" spans="1:8" x14ac:dyDescent="0.2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2" x14ac:dyDescent="0.2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36.800000000000004</v>
      </c>
      <c r="H6" s="23">
        <f>(G6*100)/B6</f>
        <v>65.714285714285722</v>
      </c>
    </row>
    <row r="7" spans="1:8" ht="65.25" x14ac:dyDescent="0.2">
      <c r="A7" s="24" t="s">
        <v>13</v>
      </c>
      <c r="B7" s="13">
        <v>3</v>
      </c>
      <c r="C7" s="25" t="s">
        <v>14</v>
      </c>
      <c r="D7" s="26">
        <v>5</v>
      </c>
      <c r="E7" s="27">
        <v>5</v>
      </c>
      <c r="F7" s="28">
        <v>5</v>
      </c>
      <c r="G7" s="29">
        <f t="shared" ref="G7:G14" si="0">B7*F7/5</f>
        <v>3</v>
      </c>
      <c r="H7" s="30"/>
    </row>
    <row r="8" spans="1:8" ht="65.25" x14ac:dyDescent="0.2">
      <c r="A8" s="24" t="s">
        <v>15</v>
      </c>
      <c r="B8" s="13">
        <v>5</v>
      </c>
      <c r="C8" s="25" t="s">
        <v>14</v>
      </c>
      <c r="D8" s="26">
        <v>3</v>
      </c>
      <c r="E8" s="27">
        <f>$D$8</f>
        <v>3</v>
      </c>
      <c r="F8" s="28" t="str">
        <f>IF(E8&gt;=5,"5",IF(E8&gt;=4,"4", IF(E8&gt;=3,"3",IF(E8&gt;=2,"2","1"))))</f>
        <v>3</v>
      </c>
      <c r="G8" s="29">
        <f t="shared" si="0"/>
        <v>3</v>
      </c>
      <c r="H8" s="30"/>
    </row>
    <row r="9" spans="1:8" s="33" customFormat="1" ht="43.5" x14ac:dyDescent="0.2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.5" x14ac:dyDescent="0.2">
      <c r="A10" s="31" t="s">
        <v>17</v>
      </c>
      <c r="B10" s="32">
        <v>6</v>
      </c>
      <c r="C10" s="25" t="s">
        <v>14</v>
      </c>
      <c r="D10" s="26">
        <v>3</v>
      </c>
      <c r="E10" s="27">
        <f>$D$10</f>
        <v>3</v>
      </c>
      <c r="F10" s="28" t="str">
        <f>IF(E10&gt;=5,"5",IF(E10&gt;=4,"4", IF(E10&gt;=3,"3",IF(E10&gt;=2,"2","1"))))</f>
        <v>3</v>
      </c>
      <c r="G10" s="29">
        <f t="shared" si="0"/>
        <v>3.6</v>
      </c>
      <c r="H10" s="29"/>
    </row>
    <row r="11" spans="1:8" s="33" customFormat="1" ht="43.5" x14ac:dyDescent="0.2">
      <c r="A11" s="31" t="s">
        <v>18</v>
      </c>
      <c r="B11" s="32">
        <v>2</v>
      </c>
      <c r="C11" s="25">
        <v>100</v>
      </c>
      <c r="D11" s="34">
        <v>79</v>
      </c>
      <c r="E11" s="35">
        <f>(D11*100)/C11</f>
        <v>79</v>
      </c>
      <c r="F11" s="28" t="str">
        <f>IF(E11&gt;=80,"5",IF(E11&gt;=75,"4", IF(E11&gt;=70,"3",IF(E11&gt;=65,"2","1"))))</f>
        <v>4</v>
      </c>
      <c r="G11" s="29">
        <f t="shared" si="0"/>
        <v>1.6</v>
      </c>
      <c r="H11" s="29"/>
    </row>
    <row r="12" spans="1:8" s="33" customFormat="1" ht="43.5" x14ac:dyDescent="0.2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3.5" x14ac:dyDescent="0.2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">
      <c r="A14" s="36" t="s">
        <v>21</v>
      </c>
      <c r="B14" s="32">
        <v>18</v>
      </c>
      <c r="C14" s="37">
        <v>100</v>
      </c>
      <c r="D14" s="38">
        <f>$H$61</f>
        <v>61.111111111111114</v>
      </c>
      <c r="E14" s="35">
        <f>(D14*100)/C14</f>
        <v>61.111111111111114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 x14ac:dyDescent="0.2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19</v>
      </c>
      <c r="H15" s="44">
        <f>(G15*100)/B15</f>
        <v>95</v>
      </c>
    </row>
    <row r="16" spans="1:8" s="33" customFormat="1" ht="43.5" x14ac:dyDescent="0.2">
      <c r="A16" s="36" t="s">
        <v>23</v>
      </c>
      <c r="B16" s="32">
        <v>5</v>
      </c>
      <c r="C16" s="45">
        <v>9</v>
      </c>
      <c r="D16" s="46">
        <v>8</v>
      </c>
      <c r="E16" s="47">
        <f>(D16*100)/C16</f>
        <v>88.888888888888886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.5" x14ac:dyDescent="0.2">
      <c r="A17" s="31" t="s">
        <v>24</v>
      </c>
      <c r="B17" s="32">
        <v>5</v>
      </c>
      <c r="C17" s="45" t="s">
        <v>14</v>
      </c>
      <c r="D17" s="46">
        <v>4</v>
      </c>
      <c r="E17" s="47">
        <f>$D$17</f>
        <v>4</v>
      </c>
      <c r="F17" s="47" t="str">
        <f>IF(E17&gt;=5,"5",IF(E17&gt;=4,"4", IF(E17&gt;=3,"3",IF(E17&gt;=2,"2","1"))))</f>
        <v>4</v>
      </c>
      <c r="G17" s="44">
        <f t="shared" si="1"/>
        <v>4</v>
      </c>
      <c r="H17" s="48"/>
    </row>
    <row r="18" spans="1:8" ht="43.5" x14ac:dyDescent="0.2">
      <c r="A18" s="31" t="s">
        <v>25</v>
      </c>
      <c r="B18" s="32">
        <v>10</v>
      </c>
      <c r="C18" s="45">
        <v>10</v>
      </c>
      <c r="D18" s="49">
        <v>9.5</v>
      </c>
      <c r="E18" s="47">
        <f>(D18*100)/C18</f>
        <v>95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.5" x14ac:dyDescent="0.2">
      <c r="A19" s="31" t="s">
        <v>26</v>
      </c>
      <c r="B19" s="32">
        <v>2.5</v>
      </c>
      <c r="C19" s="45" t="s">
        <v>14</v>
      </c>
      <c r="D19" s="46">
        <v>4</v>
      </c>
      <c r="E19" s="47">
        <f>$D$19</f>
        <v>4</v>
      </c>
      <c r="F19" s="47" t="str">
        <f>IF(E19&gt;=5,"5",IF(E19&gt;=4,"4", IF(E19&gt;=3,"3",IF(E19&gt;=2,"2","1"))))</f>
        <v>4</v>
      </c>
      <c r="G19" s="44">
        <f t="shared" si="1"/>
        <v>2</v>
      </c>
      <c r="H19" s="48"/>
    </row>
    <row r="20" spans="1:8" ht="65.25" x14ac:dyDescent="0.2">
      <c r="A20" s="31" t="s">
        <v>27</v>
      </c>
      <c r="B20" s="32">
        <v>3</v>
      </c>
      <c r="C20" s="45">
        <v>100</v>
      </c>
      <c r="D20" s="49">
        <v>82.8</v>
      </c>
      <c r="E20" s="47">
        <f>(D20*100)/C20</f>
        <v>82.8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5.25" x14ac:dyDescent="0.2">
      <c r="A21" s="31" t="s">
        <v>28</v>
      </c>
      <c r="B21" s="32">
        <v>2</v>
      </c>
      <c r="C21" s="45">
        <v>50</v>
      </c>
      <c r="D21" s="46">
        <v>45</v>
      </c>
      <c r="E21" s="47">
        <f>(D21*100)/C21</f>
        <v>90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5.25" x14ac:dyDescent="0.2">
      <c r="A22" s="31" t="s">
        <v>29</v>
      </c>
      <c r="B22" s="32">
        <v>2.5</v>
      </c>
      <c r="C22" s="45">
        <v>3</v>
      </c>
      <c r="D22" s="46">
        <v>3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4.5" x14ac:dyDescent="0.2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">
      <c r="A25" s="31" t="s">
        <v>32</v>
      </c>
      <c r="B25" s="54">
        <v>5</v>
      </c>
      <c r="C25" s="25">
        <v>10</v>
      </c>
      <c r="D25" s="55">
        <v>10</v>
      </c>
      <c r="E25" s="35" t="str">
        <f>IF(D25&gt;=10,"5",IF(D25&gt;=8,"4", IF(D25&gt;=6,"3",IF(D25&gt;=4,"2","1"))))</f>
        <v>5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1" x14ac:dyDescent="0.2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10.6</v>
      </c>
      <c r="H27" s="44">
        <f>(G27*100)/B27</f>
        <v>75.714285714285708</v>
      </c>
    </row>
    <row r="28" spans="1:8" s="61" customFormat="1" ht="63" x14ac:dyDescent="0.2">
      <c r="A28" s="36" t="s">
        <v>35</v>
      </c>
      <c r="B28" s="32">
        <v>5</v>
      </c>
      <c r="C28" s="58">
        <v>100</v>
      </c>
      <c r="D28" s="59">
        <f>G29+G30</f>
        <v>60</v>
      </c>
      <c r="E28" s="35">
        <f>(D28*100)/C28</f>
        <v>60</v>
      </c>
      <c r="F28" s="28" t="str">
        <f>IF(E28&gt;=80,"5",IF(E28&gt;=70,"4", IF(E28&gt;=60,"3",IF(E28&gt;=50,"2","1"))))</f>
        <v>3</v>
      </c>
      <c r="G28" s="44">
        <f>B28*F28/5</f>
        <v>3</v>
      </c>
      <c r="H28" s="60"/>
    </row>
    <row r="29" spans="1:8" s="61" customFormat="1" ht="43.5" customHeight="1" x14ac:dyDescent="0.2">
      <c r="A29" s="31" t="s">
        <v>36</v>
      </c>
      <c r="B29" s="54">
        <v>40</v>
      </c>
      <c r="C29" s="25" t="s">
        <v>14</v>
      </c>
      <c r="D29" s="26">
        <v>3</v>
      </c>
      <c r="E29" s="27">
        <f>$D$29</f>
        <v>3</v>
      </c>
      <c r="F29" s="28" t="str">
        <f>IF(E29&gt;=5,"5",IF(E29&gt;=4,"4", IF(E29&gt;=3,"3",IF(E29&gt;=2,"2","1"))))</f>
        <v>3</v>
      </c>
      <c r="G29" s="62">
        <f>B29*F29/5</f>
        <v>24</v>
      </c>
      <c r="H29" s="60"/>
    </row>
    <row r="30" spans="1:8" s="61" customFormat="1" ht="48.75" customHeight="1" x14ac:dyDescent="0.2">
      <c r="A30" s="31" t="s">
        <v>37</v>
      </c>
      <c r="B30" s="54">
        <v>60</v>
      </c>
      <c r="C30" s="25" t="s">
        <v>14</v>
      </c>
      <c r="D30" s="26">
        <v>3</v>
      </c>
      <c r="E30" s="27">
        <f>$D$30</f>
        <v>3</v>
      </c>
      <c r="F30" s="28" t="str">
        <f>IF(E30&gt;=5,"5",IF(E30&gt;=4,"4", IF(E30&gt;=3,"3",IF(E30&gt;=2,"2","1"))))</f>
        <v>3</v>
      </c>
      <c r="G30" s="62">
        <f>B30*F30/5</f>
        <v>36</v>
      </c>
      <c r="H30" s="60"/>
    </row>
    <row r="31" spans="1:8" s="33" customFormat="1" ht="42" x14ac:dyDescent="0.2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2" x14ac:dyDescent="0.2">
      <c r="A32" s="36" t="s">
        <v>39</v>
      </c>
      <c r="B32" s="32">
        <v>2</v>
      </c>
      <c r="C32" s="25" t="s">
        <v>14</v>
      </c>
      <c r="D32" s="64">
        <v>4.5</v>
      </c>
      <c r="E32" s="35">
        <f>$D$32</f>
        <v>4.5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8" s="66" customFormat="1" ht="65.25" customHeight="1" x14ac:dyDescent="0.2">
      <c r="A33" s="36" t="s">
        <v>40</v>
      </c>
      <c r="B33" s="54">
        <v>1</v>
      </c>
      <c r="C33" s="25" t="s">
        <v>14</v>
      </c>
      <c r="D33" s="64">
        <v>1</v>
      </c>
      <c r="E33" s="35">
        <f>$D$33</f>
        <v>1</v>
      </c>
      <c r="F33" s="35" t="str">
        <f>IF(E33&gt;=5,"5",IF(E33&gt;=4,"4", IF(E33&gt;=3,"3",IF(E33&gt;=2,"2","1"))))</f>
        <v>1</v>
      </c>
      <c r="G33" s="67">
        <f>F33*B33/5</f>
        <v>0.2</v>
      </c>
      <c r="H33" s="65"/>
    </row>
    <row r="34" spans="1:8" s="66" customFormat="1" ht="38.25" customHeight="1" x14ac:dyDescent="0.2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8" s="66" customFormat="1" ht="43.5" x14ac:dyDescent="0.2">
      <c r="A35" s="31" t="s">
        <v>42</v>
      </c>
      <c r="B35" s="32">
        <v>3</v>
      </c>
      <c r="C35" s="68">
        <v>3</v>
      </c>
      <c r="D35" s="69"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5.25" x14ac:dyDescent="0.2">
      <c r="A36" s="31" t="s">
        <v>43</v>
      </c>
      <c r="B36" s="54">
        <v>2</v>
      </c>
      <c r="C36" s="25">
        <v>100</v>
      </c>
      <c r="D36" s="64">
        <v>100</v>
      </c>
      <c r="E36" s="71">
        <f>(D36*100)/C36</f>
        <v>100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.5" x14ac:dyDescent="0.2">
      <c r="A37" s="31" t="s">
        <v>44</v>
      </c>
      <c r="B37" s="54">
        <v>1</v>
      </c>
      <c r="C37" s="25">
        <v>100</v>
      </c>
      <c r="D37" s="64">
        <v>60</v>
      </c>
      <c r="E37" s="71">
        <f>(D37*100)/C37</f>
        <v>60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 x14ac:dyDescent="0.2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74.400000000000006</v>
      </c>
      <c r="H38" s="74"/>
    </row>
    <row r="39" spans="1:8" s="76" customFormat="1" x14ac:dyDescent="0.2">
      <c r="A39" s="75"/>
      <c r="B39" s="3"/>
      <c r="C39" s="3"/>
      <c r="D39" s="4"/>
      <c r="E39" s="6"/>
      <c r="F39" s="6"/>
      <c r="G39" s="5"/>
      <c r="H39" s="6"/>
    </row>
    <row r="40" spans="1:8" ht="42" x14ac:dyDescent="0.2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 x14ac:dyDescent="0.2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 x14ac:dyDescent="0.2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43.5" x14ac:dyDescent="0.2">
      <c r="A43" s="83" t="s">
        <v>47</v>
      </c>
      <c r="B43" s="58">
        <v>1</v>
      </c>
      <c r="C43" s="45">
        <v>7</v>
      </c>
      <c r="D43" s="46">
        <v>6</v>
      </c>
      <c r="E43" s="84">
        <f>(D43*100)/C43</f>
        <v>85.714285714285708</v>
      </c>
      <c r="F43" s="85" t="str">
        <f>IF(E43&gt;=90,"5",IF(E43&gt;=80,"4", IF(E43&gt;=70,"3",IF(E43&gt;=60,"2","1"))))</f>
        <v>4</v>
      </c>
      <c r="G43" s="84">
        <f t="shared" ref="G43:G60" si="2">B43*F43/5</f>
        <v>0.8</v>
      </c>
      <c r="H43" s="86"/>
    </row>
    <row r="44" spans="1:8" s="66" customFormat="1" ht="43.5" x14ac:dyDescent="0.2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8" s="66" customFormat="1" ht="44.25" customHeight="1" x14ac:dyDescent="0.2">
      <c r="A45" s="87" t="s">
        <v>49</v>
      </c>
      <c r="B45" s="88">
        <v>1</v>
      </c>
      <c r="C45" s="45">
        <v>1044</v>
      </c>
      <c r="D45" s="46">
        <v>4</v>
      </c>
      <c r="E45" s="84">
        <f>(D45*1000)/C45</f>
        <v>3.8314176245210727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65.25" x14ac:dyDescent="0.2">
      <c r="A46" s="87" t="s">
        <v>50</v>
      </c>
      <c r="B46" s="88">
        <v>1</v>
      </c>
      <c r="C46" s="45">
        <v>1754</v>
      </c>
      <c r="D46" s="46">
        <v>1380</v>
      </c>
      <c r="E46" s="84">
        <f>(D46*100)/C46</f>
        <v>78.677309007981762</v>
      </c>
      <c r="F46" s="85" t="str">
        <f>IF(E46&gt;=70,"5",IF(E46&gt;=60,"4", IF(E46&gt;=50,"3",IF(E46&gt;=40,"2","1"))))</f>
        <v>5</v>
      </c>
      <c r="G46" s="84">
        <f t="shared" si="2"/>
        <v>1</v>
      </c>
      <c r="H46" s="86"/>
    </row>
    <row r="47" spans="1:8" s="66" customFormat="1" ht="43.5" x14ac:dyDescent="0.2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3.5" x14ac:dyDescent="0.2">
      <c r="A48" s="87" t="s">
        <v>52</v>
      </c>
      <c r="B48" s="88">
        <v>1</v>
      </c>
      <c r="C48" s="45">
        <v>100</v>
      </c>
      <c r="D48" s="46">
        <v>90</v>
      </c>
      <c r="E48" s="89">
        <f>(D48*100)/C48</f>
        <v>90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65.25" x14ac:dyDescent="0.2">
      <c r="A49" s="87" t="s">
        <v>53</v>
      </c>
      <c r="B49" s="91">
        <v>1</v>
      </c>
      <c r="C49" s="45">
        <v>19</v>
      </c>
      <c r="D49" s="46">
        <v>0</v>
      </c>
      <c r="E49" s="84">
        <f>(D49*100)/C49</f>
        <v>0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5.25" x14ac:dyDescent="0.2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3.5" x14ac:dyDescent="0.2">
      <c r="A51" s="87" t="s">
        <v>55</v>
      </c>
      <c r="B51" s="92">
        <v>1</v>
      </c>
      <c r="C51" s="45">
        <v>5</v>
      </c>
      <c r="D51" s="46">
        <v>1</v>
      </c>
      <c r="E51" s="67">
        <f>(D51*100)/C51</f>
        <v>20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">
      <c r="A52" s="83" t="s">
        <v>56</v>
      </c>
      <c r="B52" s="88">
        <v>1</v>
      </c>
      <c r="C52" s="45">
        <v>2853</v>
      </c>
      <c r="D52" s="46">
        <v>2490</v>
      </c>
      <c r="E52" s="84">
        <f t="shared" ref="E52:E57" si="3">(D52*100)/C52</f>
        <v>87.27655099894848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5.25" x14ac:dyDescent="0.2">
      <c r="A53" s="95" t="s">
        <v>69</v>
      </c>
      <c r="B53" s="88">
        <v>1</v>
      </c>
      <c r="C53" s="45">
        <v>6</v>
      </c>
      <c r="D53" s="46">
        <v>0</v>
      </c>
      <c r="E53" s="84">
        <f t="shared" si="3"/>
        <v>0</v>
      </c>
      <c r="F53" s="47" t="str">
        <f>IF(E53&gt;=30,"5",IF(E53&gt;=25,"4", IF(E53&gt;=20,"3",IF(E53&gt;=15,"2","1"))))</f>
        <v>1</v>
      </c>
      <c r="G53" s="84">
        <f t="shared" si="2"/>
        <v>0.2</v>
      </c>
      <c r="H53" s="86"/>
    </row>
    <row r="54" spans="1:8" ht="43.5" x14ac:dyDescent="0.2">
      <c r="A54" s="96" t="s">
        <v>57</v>
      </c>
      <c r="B54" s="25">
        <v>1</v>
      </c>
      <c r="C54" s="45">
        <v>39</v>
      </c>
      <c r="D54" s="93">
        <v>15</v>
      </c>
      <c r="E54" s="84">
        <f t="shared" si="3"/>
        <v>38.46153846153846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3.5" x14ac:dyDescent="0.2">
      <c r="A55" s="87" t="s">
        <v>58</v>
      </c>
      <c r="B55" s="91">
        <v>1</v>
      </c>
      <c r="C55" s="45">
        <v>14298</v>
      </c>
      <c r="D55" s="46">
        <v>13721</v>
      </c>
      <c r="E55" s="84">
        <f t="shared" si="3"/>
        <v>95.964470555322421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3.5" x14ac:dyDescent="0.2">
      <c r="A56" s="87" t="s">
        <v>59</v>
      </c>
      <c r="B56" s="91">
        <v>1</v>
      </c>
      <c r="C56" s="45">
        <v>36</v>
      </c>
      <c r="D56" s="46">
        <v>33</v>
      </c>
      <c r="E56" s="84">
        <f t="shared" si="3"/>
        <v>91.666666666666671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5.25" x14ac:dyDescent="0.2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5.25" x14ac:dyDescent="0.2">
      <c r="A58" s="87" t="s">
        <v>61</v>
      </c>
      <c r="B58" s="91">
        <v>1</v>
      </c>
      <c r="C58" s="45">
        <v>100</v>
      </c>
      <c r="D58" s="49">
        <v>90</v>
      </c>
      <c r="E58" s="84">
        <f>(D58*100)/C58</f>
        <v>90</v>
      </c>
      <c r="F58" s="47" t="str">
        <f>IF(E58&gt;=80,"5",IF(E58&gt;=70,"4", IF(E58&gt;=60,"3",IF(E58&gt;=50,"2","1"))))</f>
        <v>5</v>
      </c>
      <c r="G58" s="84">
        <f t="shared" si="2"/>
        <v>1</v>
      </c>
      <c r="H58" s="86"/>
    </row>
    <row r="59" spans="1:8" s="66" customFormat="1" x14ac:dyDescent="0.2">
      <c r="A59" s="97" t="s">
        <v>62</v>
      </c>
      <c r="B59" s="91">
        <v>1</v>
      </c>
      <c r="C59" s="98">
        <v>16.87</v>
      </c>
      <c r="D59" s="49">
        <v>10.119999999999999</v>
      </c>
      <c r="E59" s="84">
        <f>(D59*100)/C59</f>
        <v>59.988144635447533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87" x14ac:dyDescent="0.2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11</v>
      </c>
      <c r="H61" s="104">
        <f>G61*100/B61</f>
        <v>61.111111111111114</v>
      </c>
    </row>
    <row r="62" spans="1:8" s="110" customFormat="1" ht="24" x14ac:dyDescent="0.2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" x14ac:dyDescent="0.2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" x14ac:dyDescent="0.2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 x14ac:dyDescent="0.2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Bond</cp:lastModifiedBy>
  <dcterms:created xsi:type="dcterms:W3CDTF">2021-03-17T05:18:00Z</dcterms:created>
  <dcterms:modified xsi:type="dcterms:W3CDTF">2021-03-27T00:57:39Z</dcterms:modified>
</cp:coreProperties>
</file>