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/>
  <c r="E53" l="1"/>
  <c r="F53" s="1"/>
  <c r="G53" s="1"/>
  <c r="E60" l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2"/>
  <c r="F52" s="1"/>
  <c r="G52" s="1"/>
  <c r="E51"/>
  <c r="F51" s="1"/>
  <c r="G51" s="1"/>
  <c r="F50"/>
  <c r="G50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F44"/>
  <c r="G44" s="1"/>
  <c r="E44"/>
  <c r="E43"/>
  <c r="F43" s="1"/>
  <c r="G43" s="1"/>
  <c r="E37"/>
  <c r="F37" s="1"/>
  <c r="G37" s="1"/>
  <c r="E36"/>
  <c r="F36" s="1"/>
  <c r="G36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B27"/>
  <c r="B38" s="1"/>
  <c r="E26"/>
  <c r="F26" s="1"/>
  <c r="G26" s="1"/>
  <c r="F25"/>
  <c r="G25" s="1"/>
  <c r="B23"/>
  <c r="F22"/>
  <c r="G22" s="1"/>
  <c r="E21"/>
  <c r="F21" s="1"/>
  <c r="G21" s="1"/>
  <c r="E20"/>
  <c r="F20" s="1"/>
  <c r="G20" s="1"/>
  <c r="E19"/>
  <c r="F19" s="1"/>
  <c r="G19" s="1"/>
  <c r="E17"/>
  <c r="F17" s="1"/>
  <c r="G17" s="1"/>
  <c r="E16"/>
  <c r="F16" s="1"/>
  <c r="G16" s="1"/>
  <c r="B15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B6"/>
  <c r="G61" l="1"/>
  <c r="H61" s="1"/>
  <c r="D14" s="1"/>
  <c r="E14" s="1"/>
  <c r="F14" s="1"/>
  <c r="G14" s="1"/>
  <c r="G6" s="1"/>
  <c r="H6" s="1"/>
  <c r="D35"/>
  <c r="E35" s="1"/>
  <c r="F35" s="1"/>
  <c r="G35" s="1"/>
  <c r="D28"/>
  <c r="E28" s="1"/>
  <c r="F28" s="1"/>
  <c r="G28" s="1"/>
  <c r="E18"/>
  <c r="F18" s="1"/>
  <c r="G18" s="1"/>
  <c r="G15" s="1"/>
  <c r="H15" s="1"/>
  <c r="D24"/>
  <c r="E24" s="1"/>
  <c r="F24" s="1"/>
  <c r="G24" s="1"/>
  <c r="G23" s="1"/>
  <c r="H23" s="1"/>
  <c r="G27" l="1"/>
  <c r="H27" s="1"/>
  <c r="G38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<sst xmlns="http://schemas.openxmlformats.org/spreadsheetml/2006/main" count="98" uniqueCount="71">
  <si>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</si>
  <si>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</si>
  <si>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</si>
  <si>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</si>
  <si>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</si>
  <si>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</si>
  <si>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</si>
  <si>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</si>
  <si>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</si>
  <si>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</si>
  <si>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</si>
  <si>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</si>
  <si>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</si>
  <si>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</si>
  <si>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</si>
  <si>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</si>
  <si>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</si>
  <si>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</si>
  <si>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</si>
  <si>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</si>
  <si>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</si>
  <si>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</si>
  <si>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</si>
  <si>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</si>
  <si>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</si>
  <si>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</si>
  <si>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</si>
  <si>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</si>
  <si>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</si>
  <si>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</si>
  <si>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</si>
  <si>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</si>
  <si>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</si>
  <si>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</si>
  <si>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</si>
  <si>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</si>
  <si>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</si>
  <si>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</si>
  <si>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</si>
  <si>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</si>
  <si>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</si>
  <si>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</si>
  <si>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</si>
  <si>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</si>
  <si>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</si>
  <si>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</si>
  <si>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</si>
  <si>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</si>
  <si>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</si>
  <si>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</si>
  <si>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</si>
  <si>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</si>
  <si>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</si>
  <si>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</si>
  <si>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</si>
  <si>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</si>
  <si>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</si>
  <si>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</si>
  <si>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</si>
  <si>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</si>
  <si>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</si>
  <si>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</si>
  <si>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</si>
  <si>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</si>
  <si>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</si>
  <si>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</si>
  <si>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</si>
  <si>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</si>
  <si>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</si>
  <si>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คปสอ.สามชัย</t>
  </si>
  <si>
    <t>ตัวชี้วัดที่ 18 ร้อยละถ่วงน้ำหนักการบรรลุตัวชี้วัดตามพันธกิจของ คปสอ.สามชัย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</si>
</sst>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topLeftCell="A10" workbookViewId="0">
      <selection activeCell="L14" sqref="L14"/>
    </sheetView>
  </sheetViews>
  <sheetFormatPr defaultRowHeight="21.75"/>
  <cols>
    <col min="1" max="1" width="38.42578125" style="96" customWidth="1"/>
    <col min="2" max="2" width="6.42578125" style="3" customWidth="1"/>
    <col min="3" max="3" width="9.28515625" style="3" customWidth="1"/>
    <col min="4" max="4" width="7.28515625" style="4" customWidth="1"/>
    <col min="5" max="5" width="13.7109375" style="6" customWidth="1"/>
    <col min="6" max="6" width="7" style="5" customWidth="1"/>
    <col min="7" max="7" width="8.140625" style="5" customWidth="1"/>
    <col min="8" max="8" width="8" style="6" customWidth="1"/>
    <col min="9" max="256" width="9.140625" style="1"/>
    <col min="257" max="257" width="38.85546875" style="1" customWidth="1"/>
    <col min="258" max="258" width="6.42578125" style="1" customWidth="1"/>
    <col min="259" max="259" width="7.5703125" style="1" customWidth="1"/>
    <col min="260" max="260" width="6.42578125" style="1" customWidth="1"/>
    <col min="261" max="261" width="6.85546875" style="1" customWidth="1"/>
    <col min="262" max="262" width="6.5703125" style="1" customWidth="1"/>
    <col min="263" max="263" width="6.85546875" style="1" customWidth="1"/>
    <col min="264" max="264" width="7" style="1" customWidth="1"/>
    <col min="265" max="512" width="9.140625" style="1"/>
    <col min="513" max="513" width="38.85546875" style="1" customWidth="1"/>
    <col min="514" max="514" width="6.42578125" style="1" customWidth="1"/>
    <col min="515" max="515" width="7.5703125" style="1" customWidth="1"/>
    <col min="516" max="516" width="6.42578125" style="1" customWidth="1"/>
    <col min="517" max="517" width="6.85546875" style="1" customWidth="1"/>
    <col min="518" max="518" width="6.5703125" style="1" customWidth="1"/>
    <col min="519" max="519" width="6.85546875" style="1" customWidth="1"/>
    <col min="520" max="520" width="7" style="1" customWidth="1"/>
    <col min="521" max="768" width="9.140625" style="1"/>
    <col min="769" max="769" width="38.85546875" style="1" customWidth="1"/>
    <col min="770" max="770" width="6.42578125" style="1" customWidth="1"/>
    <col min="771" max="771" width="7.5703125" style="1" customWidth="1"/>
    <col min="772" max="772" width="6.42578125" style="1" customWidth="1"/>
    <col min="773" max="773" width="6.85546875" style="1" customWidth="1"/>
    <col min="774" max="774" width="6.5703125" style="1" customWidth="1"/>
    <col min="775" max="775" width="6.85546875" style="1" customWidth="1"/>
    <col min="776" max="776" width="7" style="1" customWidth="1"/>
    <col min="777" max="1024" width="9.140625" style="1"/>
    <col min="1025" max="1025" width="38.85546875" style="1" customWidth="1"/>
    <col min="1026" max="1026" width="6.42578125" style="1" customWidth="1"/>
    <col min="1027" max="1027" width="7.5703125" style="1" customWidth="1"/>
    <col min="1028" max="1028" width="6.42578125" style="1" customWidth="1"/>
    <col min="1029" max="1029" width="6.85546875" style="1" customWidth="1"/>
    <col min="1030" max="1030" width="6.5703125" style="1" customWidth="1"/>
    <col min="1031" max="1031" width="6.85546875" style="1" customWidth="1"/>
    <col min="1032" max="1032" width="7" style="1" customWidth="1"/>
    <col min="1033" max="1280" width="9.140625" style="1"/>
    <col min="1281" max="1281" width="38.85546875" style="1" customWidth="1"/>
    <col min="1282" max="1282" width="6.42578125" style="1" customWidth="1"/>
    <col min="1283" max="1283" width="7.5703125" style="1" customWidth="1"/>
    <col min="1284" max="1284" width="6.42578125" style="1" customWidth="1"/>
    <col min="1285" max="1285" width="6.85546875" style="1" customWidth="1"/>
    <col min="1286" max="1286" width="6.5703125" style="1" customWidth="1"/>
    <col min="1287" max="1287" width="6.85546875" style="1" customWidth="1"/>
    <col min="1288" max="1288" width="7" style="1" customWidth="1"/>
    <col min="1289" max="1536" width="9.140625" style="1"/>
    <col min="1537" max="1537" width="38.85546875" style="1" customWidth="1"/>
    <col min="1538" max="1538" width="6.42578125" style="1" customWidth="1"/>
    <col min="1539" max="1539" width="7.5703125" style="1" customWidth="1"/>
    <col min="1540" max="1540" width="6.42578125" style="1" customWidth="1"/>
    <col min="1541" max="1541" width="6.85546875" style="1" customWidth="1"/>
    <col min="1542" max="1542" width="6.5703125" style="1" customWidth="1"/>
    <col min="1543" max="1543" width="6.85546875" style="1" customWidth="1"/>
    <col min="1544" max="1544" width="7" style="1" customWidth="1"/>
    <col min="1545" max="1792" width="9.140625" style="1"/>
    <col min="1793" max="1793" width="38.85546875" style="1" customWidth="1"/>
    <col min="1794" max="1794" width="6.42578125" style="1" customWidth="1"/>
    <col min="1795" max="1795" width="7.5703125" style="1" customWidth="1"/>
    <col min="1796" max="1796" width="6.42578125" style="1" customWidth="1"/>
    <col min="1797" max="1797" width="6.85546875" style="1" customWidth="1"/>
    <col min="1798" max="1798" width="6.5703125" style="1" customWidth="1"/>
    <col min="1799" max="1799" width="6.85546875" style="1" customWidth="1"/>
    <col min="1800" max="1800" width="7" style="1" customWidth="1"/>
    <col min="1801" max="2048" width="9.140625" style="1"/>
    <col min="2049" max="2049" width="38.85546875" style="1" customWidth="1"/>
    <col min="2050" max="2050" width="6.42578125" style="1" customWidth="1"/>
    <col min="2051" max="2051" width="7.5703125" style="1" customWidth="1"/>
    <col min="2052" max="2052" width="6.42578125" style="1" customWidth="1"/>
    <col min="2053" max="2053" width="6.85546875" style="1" customWidth="1"/>
    <col min="2054" max="2054" width="6.5703125" style="1" customWidth="1"/>
    <col min="2055" max="2055" width="6.85546875" style="1" customWidth="1"/>
    <col min="2056" max="2056" width="7" style="1" customWidth="1"/>
    <col min="2057" max="2304" width="9.140625" style="1"/>
    <col min="2305" max="2305" width="38.85546875" style="1" customWidth="1"/>
    <col min="2306" max="2306" width="6.42578125" style="1" customWidth="1"/>
    <col min="2307" max="2307" width="7.5703125" style="1" customWidth="1"/>
    <col min="2308" max="2308" width="6.42578125" style="1" customWidth="1"/>
    <col min="2309" max="2309" width="6.85546875" style="1" customWidth="1"/>
    <col min="2310" max="2310" width="6.5703125" style="1" customWidth="1"/>
    <col min="2311" max="2311" width="6.85546875" style="1" customWidth="1"/>
    <col min="2312" max="2312" width="7" style="1" customWidth="1"/>
    <col min="2313" max="2560" width="9.140625" style="1"/>
    <col min="2561" max="2561" width="38.85546875" style="1" customWidth="1"/>
    <col min="2562" max="2562" width="6.42578125" style="1" customWidth="1"/>
    <col min="2563" max="2563" width="7.5703125" style="1" customWidth="1"/>
    <col min="2564" max="2564" width="6.42578125" style="1" customWidth="1"/>
    <col min="2565" max="2565" width="6.85546875" style="1" customWidth="1"/>
    <col min="2566" max="2566" width="6.5703125" style="1" customWidth="1"/>
    <col min="2567" max="2567" width="6.85546875" style="1" customWidth="1"/>
    <col min="2568" max="2568" width="7" style="1" customWidth="1"/>
    <col min="2569" max="2816" width="9.140625" style="1"/>
    <col min="2817" max="2817" width="38.85546875" style="1" customWidth="1"/>
    <col min="2818" max="2818" width="6.42578125" style="1" customWidth="1"/>
    <col min="2819" max="2819" width="7.5703125" style="1" customWidth="1"/>
    <col min="2820" max="2820" width="6.42578125" style="1" customWidth="1"/>
    <col min="2821" max="2821" width="6.85546875" style="1" customWidth="1"/>
    <col min="2822" max="2822" width="6.5703125" style="1" customWidth="1"/>
    <col min="2823" max="2823" width="6.85546875" style="1" customWidth="1"/>
    <col min="2824" max="2824" width="7" style="1" customWidth="1"/>
    <col min="2825" max="3072" width="9.140625" style="1"/>
    <col min="3073" max="3073" width="38.85546875" style="1" customWidth="1"/>
    <col min="3074" max="3074" width="6.42578125" style="1" customWidth="1"/>
    <col min="3075" max="3075" width="7.5703125" style="1" customWidth="1"/>
    <col min="3076" max="3076" width="6.42578125" style="1" customWidth="1"/>
    <col min="3077" max="3077" width="6.85546875" style="1" customWidth="1"/>
    <col min="3078" max="3078" width="6.5703125" style="1" customWidth="1"/>
    <col min="3079" max="3079" width="6.85546875" style="1" customWidth="1"/>
    <col min="3080" max="3080" width="7" style="1" customWidth="1"/>
    <col min="3081" max="3328" width="9.140625" style="1"/>
    <col min="3329" max="3329" width="38.85546875" style="1" customWidth="1"/>
    <col min="3330" max="3330" width="6.42578125" style="1" customWidth="1"/>
    <col min="3331" max="3331" width="7.5703125" style="1" customWidth="1"/>
    <col min="3332" max="3332" width="6.42578125" style="1" customWidth="1"/>
    <col min="3333" max="3333" width="6.85546875" style="1" customWidth="1"/>
    <col min="3334" max="3334" width="6.5703125" style="1" customWidth="1"/>
    <col min="3335" max="3335" width="6.85546875" style="1" customWidth="1"/>
    <col min="3336" max="3336" width="7" style="1" customWidth="1"/>
    <col min="3337" max="3584" width="9.140625" style="1"/>
    <col min="3585" max="3585" width="38.85546875" style="1" customWidth="1"/>
    <col min="3586" max="3586" width="6.42578125" style="1" customWidth="1"/>
    <col min="3587" max="3587" width="7.5703125" style="1" customWidth="1"/>
    <col min="3588" max="3588" width="6.42578125" style="1" customWidth="1"/>
    <col min="3589" max="3589" width="6.85546875" style="1" customWidth="1"/>
    <col min="3590" max="3590" width="6.5703125" style="1" customWidth="1"/>
    <col min="3591" max="3591" width="6.85546875" style="1" customWidth="1"/>
    <col min="3592" max="3592" width="7" style="1" customWidth="1"/>
    <col min="3593" max="3840" width="9.140625" style="1"/>
    <col min="3841" max="3841" width="38.85546875" style="1" customWidth="1"/>
    <col min="3842" max="3842" width="6.42578125" style="1" customWidth="1"/>
    <col min="3843" max="3843" width="7.5703125" style="1" customWidth="1"/>
    <col min="3844" max="3844" width="6.42578125" style="1" customWidth="1"/>
    <col min="3845" max="3845" width="6.85546875" style="1" customWidth="1"/>
    <col min="3846" max="3846" width="6.5703125" style="1" customWidth="1"/>
    <col min="3847" max="3847" width="6.85546875" style="1" customWidth="1"/>
    <col min="3848" max="3848" width="7" style="1" customWidth="1"/>
    <col min="3849" max="4096" width="9.140625" style="1"/>
    <col min="4097" max="4097" width="38.85546875" style="1" customWidth="1"/>
    <col min="4098" max="4098" width="6.42578125" style="1" customWidth="1"/>
    <col min="4099" max="4099" width="7.5703125" style="1" customWidth="1"/>
    <col min="4100" max="4100" width="6.42578125" style="1" customWidth="1"/>
    <col min="4101" max="4101" width="6.85546875" style="1" customWidth="1"/>
    <col min="4102" max="4102" width="6.5703125" style="1" customWidth="1"/>
    <col min="4103" max="4103" width="6.85546875" style="1" customWidth="1"/>
    <col min="4104" max="4104" width="7" style="1" customWidth="1"/>
    <col min="4105" max="4352" width="9.140625" style="1"/>
    <col min="4353" max="4353" width="38.85546875" style="1" customWidth="1"/>
    <col min="4354" max="4354" width="6.42578125" style="1" customWidth="1"/>
    <col min="4355" max="4355" width="7.5703125" style="1" customWidth="1"/>
    <col min="4356" max="4356" width="6.42578125" style="1" customWidth="1"/>
    <col min="4357" max="4357" width="6.85546875" style="1" customWidth="1"/>
    <col min="4358" max="4358" width="6.5703125" style="1" customWidth="1"/>
    <col min="4359" max="4359" width="6.85546875" style="1" customWidth="1"/>
    <col min="4360" max="4360" width="7" style="1" customWidth="1"/>
    <col min="4361" max="4608" width="9.140625" style="1"/>
    <col min="4609" max="4609" width="38.85546875" style="1" customWidth="1"/>
    <col min="4610" max="4610" width="6.42578125" style="1" customWidth="1"/>
    <col min="4611" max="4611" width="7.5703125" style="1" customWidth="1"/>
    <col min="4612" max="4612" width="6.42578125" style="1" customWidth="1"/>
    <col min="4613" max="4613" width="6.85546875" style="1" customWidth="1"/>
    <col min="4614" max="4614" width="6.5703125" style="1" customWidth="1"/>
    <col min="4615" max="4615" width="6.85546875" style="1" customWidth="1"/>
    <col min="4616" max="4616" width="7" style="1" customWidth="1"/>
    <col min="4617" max="4864" width="9.140625" style="1"/>
    <col min="4865" max="4865" width="38.85546875" style="1" customWidth="1"/>
    <col min="4866" max="4866" width="6.42578125" style="1" customWidth="1"/>
    <col min="4867" max="4867" width="7.5703125" style="1" customWidth="1"/>
    <col min="4868" max="4868" width="6.42578125" style="1" customWidth="1"/>
    <col min="4869" max="4869" width="6.85546875" style="1" customWidth="1"/>
    <col min="4870" max="4870" width="6.5703125" style="1" customWidth="1"/>
    <col min="4871" max="4871" width="6.85546875" style="1" customWidth="1"/>
    <col min="4872" max="4872" width="7" style="1" customWidth="1"/>
    <col min="4873" max="5120" width="9.140625" style="1"/>
    <col min="5121" max="5121" width="38.85546875" style="1" customWidth="1"/>
    <col min="5122" max="5122" width="6.42578125" style="1" customWidth="1"/>
    <col min="5123" max="5123" width="7.5703125" style="1" customWidth="1"/>
    <col min="5124" max="5124" width="6.42578125" style="1" customWidth="1"/>
    <col min="5125" max="5125" width="6.85546875" style="1" customWidth="1"/>
    <col min="5126" max="5126" width="6.5703125" style="1" customWidth="1"/>
    <col min="5127" max="5127" width="6.85546875" style="1" customWidth="1"/>
    <col min="5128" max="5128" width="7" style="1" customWidth="1"/>
    <col min="5129" max="5376" width="9.140625" style="1"/>
    <col min="5377" max="5377" width="38.85546875" style="1" customWidth="1"/>
    <col min="5378" max="5378" width="6.42578125" style="1" customWidth="1"/>
    <col min="5379" max="5379" width="7.5703125" style="1" customWidth="1"/>
    <col min="5380" max="5380" width="6.42578125" style="1" customWidth="1"/>
    <col min="5381" max="5381" width="6.85546875" style="1" customWidth="1"/>
    <col min="5382" max="5382" width="6.5703125" style="1" customWidth="1"/>
    <col min="5383" max="5383" width="6.85546875" style="1" customWidth="1"/>
    <col min="5384" max="5384" width="7" style="1" customWidth="1"/>
    <col min="5385" max="5632" width="9.140625" style="1"/>
    <col min="5633" max="5633" width="38.85546875" style="1" customWidth="1"/>
    <col min="5634" max="5634" width="6.42578125" style="1" customWidth="1"/>
    <col min="5635" max="5635" width="7.5703125" style="1" customWidth="1"/>
    <col min="5636" max="5636" width="6.42578125" style="1" customWidth="1"/>
    <col min="5637" max="5637" width="6.85546875" style="1" customWidth="1"/>
    <col min="5638" max="5638" width="6.5703125" style="1" customWidth="1"/>
    <col min="5639" max="5639" width="6.85546875" style="1" customWidth="1"/>
    <col min="5640" max="5640" width="7" style="1" customWidth="1"/>
    <col min="5641" max="5888" width="9.140625" style="1"/>
    <col min="5889" max="5889" width="38.85546875" style="1" customWidth="1"/>
    <col min="5890" max="5890" width="6.42578125" style="1" customWidth="1"/>
    <col min="5891" max="5891" width="7.5703125" style="1" customWidth="1"/>
    <col min="5892" max="5892" width="6.42578125" style="1" customWidth="1"/>
    <col min="5893" max="5893" width="6.85546875" style="1" customWidth="1"/>
    <col min="5894" max="5894" width="6.5703125" style="1" customWidth="1"/>
    <col min="5895" max="5895" width="6.85546875" style="1" customWidth="1"/>
    <col min="5896" max="5896" width="7" style="1" customWidth="1"/>
    <col min="5897" max="6144" width="9.140625" style="1"/>
    <col min="6145" max="6145" width="38.85546875" style="1" customWidth="1"/>
    <col min="6146" max="6146" width="6.42578125" style="1" customWidth="1"/>
    <col min="6147" max="6147" width="7.5703125" style="1" customWidth="1"/>
    <col min="6148" max="6148" width="6.42578125" style="1" customWidth="1"/>
    <col min="6149" max="6149" width="6.85546875" style="1" customWidth="1"/>
    <col min="6150" max="6150" width="6.5703125" style="1" customWidth="1"/>
    <col min="6151" max="6151" width="6.85546875" style="1" customWidth="1"/>
    <col min="6152" max="6152" width="7" style="1" customWidth="1"/>
    <col min="6153" max="6400" width="9.140625" style="1"/>
    <col min="6401" max="6401" width="38.85546875" style="1" customWidth="1"/>
    <col min="6402" max="6402" width="6.42578125" style="1" customWidth="1"/>
    <col min="6403" max="6403" width="7.5703125" style="1" customWidth="1"/>
    <col min="6404" max="6404" width="6.42578125" style="1" customWidth="1"/>
    <col min="6405" max="6405" width="6.85546875" style="1" customWidth="1"/>
    <col min="6406" max="6406" width="6.5703125" style="1" customWidth="1"/>
    <col min="6407" max="6407" width="6.85546875" style="1" customWidth="1"/>
    <col min="6408" max="6408" width="7" style="1" customWidth="1"/>
    <col min="6409" max="6656" width="9.140625" style="1"/>
    <col min="6657" max="6657" width="38.85546875" style="1" customWidth="1"/>
    <col min="6658" max="6658" width="6.42578125" style="1" customWidth="1"/>
    <col min="6659" max="6659" width="7.5703125" style="1" customWidth="1"/>
    <col min="6660" max="6660" width="6.42578125" style="1" customWidth="1"/>
    <col min="6661" max="6661" width="6.85546875" style="1" customWidth="1"/>
    <col min="6662" max="6662" width="6.5703125" style="1" customWidth="1"/>
    <col min="6663" max="6663" width="6.85546875" style="1" customWidth="1"/>
    <col min="6664" max="6664" width="7" style="1" customWidth="1"/>
    <col min="6665" max="6912" width="9.140625" style="1"/>
    <col min="6913" max="6913" width="38.85546875" style="1" customWidth="1"/>
    <col min="6914" max="6914" width="6.42578125" style="1" customWidth="1"/>
    <col min="6915" max="6915" width="7.5703125" style="1" customWidth="1"/>
    <col min="6916" max="6916" width="6.42578125" style="1" customWidth="1"/>
    <col min="6917" max="6917" width="6.85546875" style="1" customWidth="1"/>
    <col min="6918" max="6918" width="6.5703125" style="1" customWidth="1"/>
    <col min="6919" max="6919" width="6.85546875" style="1" customWidth="1"/>
    <col min="6920" max="6920" width="7" style="1" customWidth="1"/>
    <col min="6921" max="7168" width="9.140625" style="1"/>
    <col min="7169" max="7169" width="38.85546875" style="1" customWidth="1"/>
    <col min="7170" max="7170" width="6.42578125" style="1" customWidth="1"/>
    <col min="7171" max="7171" width="7.5703125" style="1" customWidth="1"/>
    <col min="7172" max="7172" width="6.42578125" style="1" customWidth="1"/>
    <col min="7173" max="7173" width="6.85546875" style="1" customWidth="1"/>
    <col min="7174" max="7174" width="6.5703125" style="1" customWidth="1"/>
    <col min="7175" max="7175" width="6.85546875" style="1" customWidth="1"/>
    <col min="7176" max="7176" width="7" style="1" customWidth="1"/>
    <col min="7177" max="7424" width="9.140625" style="1"/>
    <col min="7425" max="7425" width="38.85546875" style="1" customWidth="1"/>
    <col min="7426" max="7426" width="6.42578125" style="1" customWidth="1"/>
    <col min="7427" max="7427" width="7.5703125" style="1" customWidth="1"/>
    <col min="7428" max="7428" width="6.42578125" style="1" customWidth="1"/>
    <col min="7429" max="7429" width="6.85546875" style="1" customWidth="1"/>
    <col min="7430" max="7430" width="6.5703125" style="1" customWidth="1"/>
    <col min="7431" max="7431" width="6.85546875" style="1" customWidth="1"/>
    <col min="7432" max="7432" width="7" style="1" customWidth="1"/>
    <col min="7433" max="7680" width="9.140625" style="1"/>
    <col min="7681" max="7681" width="38.85546875" style="1" customWidth="1"/>
    <col min="7682" max="7682" width="6.42578125" style="1" customWidth="1"/>
    <col min="7683" max="7683" width="7.5703125" style="1" customWidth="1"/>
    <col min="7684" max="7684" width="6.42578125" style="1" customWidth="1"/>
    <col min="7685" max="7685" width="6.85546875" style="1" customWidth="1"/>
    <col min="7686" max="7686" width="6.5703125" style="1" customWidth="1"/>
    <col min="7687" max="7687" width="6.85546875" style="1" customWidth="1"/>
    <col min="7688" max="7688" width="7" style="1" customWidth="1"/>
    <col min="7689" max="7936" width="9.140625" style="1"/>
    <col min="7937" max="7937" width="38.85546875" style="1" customWidth="1"/>
    <col min="7938" max="7938" width="6.42578125" style="1" customWidth="1"/>
    <col min="7939" max="7939" width="7.5703125" style="1" customWidth="1"/>
    <col min="7940" max="7940" width="6.42578125" style="1" customWidth="1"/>
    <col min="7941" max="7941" width="6.85546875" style="1" customWidth="1"/>
    <col min="7942" max="7942" width="6.5703125" style="1" customWidth="1"/>
    <col min="7943" max="7943" width="6.85546875" style="1" customWidth="1"/>
    <col min="7944" max="7944" width="7" style="1" customWidth="1"/>
    <col min="7945" max="8192" width="9.140625" style="1"/>
    <col min="8193" max="8193" width="38.85546875" style="1" customWidth="1"/>
    <col min="8194" max="8194" width="6.42578125" style="1" customWidth="1"/>
    <col min="8195" max="8195" width="7.5703125" style="1" customWidth="1"/>
    <col min="8196" max="8196" width="6.42578125" style="1" customWidth="1"/>
    <col min="8197" max="8197" width="6.85546875" style="1" customWidth="1"/>
    <col min="8198" max="8198" width="6.5703125" style="1" customWidth="1"/>
    <col min="8199" max="8199" width="6.85546875" style="1" customWidth="1"/>
    <col min="8200" max="8200" width="7" style="1" customWidth="1"/>
    <col min="8201" max="8448" width="9.140625" style="1"/>
    <col min="8449" max="8449" width="38.85546875" style="1" customWidth="1"/>
    <col min="8450" max="8450" width="6.42578125" style="1" customWidth="1"/>
    <col min="8451" max="8451" width="7.5703125" style="1" customWidth="1"/>
    <col min="8452" max="8452" width="6.42578125" style="1" customWidth="1"/>
    <col min="8453" max="8453" width="6.85546875" style="1" customWidth="1"/>
    <col min="8454" max="8454" width="6.5703125" style="1" customWidth="1"/>
    <col min="8455" max="8455" width="6.85546875" style="1" customWidth="1"/>
    <col min="8456" max="8456" width="7" style="1" customWidth="1"/>
    <col min="8457" max="8704" width="9.140625" style="1"/>
    <col min="8705" max="8705" width="38.85546875" style="1" customWidth="1"/>
    <col min="8706" max="8706" width="6.42578125" style="1" customWidth="1"/>
    <col min="8707" max="8707" width="7.5703125" style="1" customWidth="1"/>
    <col min="8708" max="8708" width="6.42578125" style="1" customWidth="1"/>
    <col min="8709" max="8709" width="6.85546875" style="1" customWidth="1"/>
    <col min="8710" max="8710" width="6.5703125" style="1" customWidth="1"/>
    <col min="8711" max="8711" width="6.85546875" style="1" customWidth="1"/>
    <col min="8712" max="8712" width="7" style="1" customWidth="1"/>
    <col min="8713" max="8960" width="9.140625" style="1"/>
    <col min="8961" max="8961" width="38.85546875" style="1" customWidth="1"/>
    <col min="8962" max="8962" width="6.42578125" style="1" customWidth="1"/>
    <col min="8963" max="8963" width="7.5703125" style="1" customWidth="1"/>
    <col min="8964" max="8964" width="6.42578125" style="1" customWidth="1"/>
    <col min="8965" max="8965" width="6.85546875" style="1" customWidth="1"/>
    <col min="8966" max="8966" width="6.5703125" style="1" customWidth="1"/>
    <col min="8967" max="8967" width="6.85546875" style="1" customWidth="1"/>
    <col min="8968" max="8968" width="7" style="1" customWidth="1"/>
    <col min="8969" max="9216" width="9.140625" style="1"/>
    <col min="9217" max="9217" width="38.85546875" style="1" customWidth="1"/>
    <col min="9218" max="9218" width="6.42578125" style="1" customWidth="1"/>
    <col min="9219" max="9219" width="7.5703125" style="1" customWidth="1"/>
    <col min="9220" max="9220" width="6.42578125" style="1" customWidth="1"/>
    <col min="9221" max="9221" width="6.85546875" style="1" customWidth="1"/>
    <col min="9222" max="9222" width="6.5703125" style="1" customWidth="1"/>
    <col min="9223" max="9223" width="6.85546875" style="1" customWidth="1"/>
    <col min="9224" max="9224" width="7" style="1" customWidth="1"/>
    <col min="9225" max="9472" width="9.140625" style="1"/>
    <col min="9473" max="9473" width="38.85546875" style="1" customWidth="1"/>
    <col min="9474" max="9474" width="6.42578125" style="1" customWidth="1"/>
    <col min="9475" max="9475" width="7.5703125" style="1" customWidth="1"/>
    <col min="9476" max="9476" width="6.42578125" style="1" customWidth="1"/>
    <col min="9477" max="9477" width="6.85546875" style="1" customWidth="1"/>
    <col min="9478" max="9478" width="6.5703125" style="1" customWidth="1"/>
    <col min="9479" max="9479" width="6.85546875" style="1" customWidth="1"/>
    <col min="9480" max="9480" width="7" style="1" customWidth="1"/>
    <col min="9481" max="9728" width="9.140625" style="1"/>
    <col min="9729" max="9729" width="38.85546875" style="1" customWidth="1"/>
    <col min="9730" max="9730" width="6.42578125" style="1" customWidth="1"/>
    <col min="9731" max="9731" width="7.5703125" style="1" customWidth="1"/>
    <col min="9732" max="9732" width="6.42578125" style="1" customWidth="1"/>
    <col min="9733" max="9733" width="6.85546875" style="1" customWidth="1"/>
    <col min="9734" max="9734" width="6.5703125" style="1" customWidth="1"/>
    <col min="9735" max="9735" width="6.85546875" style="1" customWidth="1"/>
    <col min="9736" max="9736" width="7" style="1" customWidth="1"/>
    <col min="9737" max="9984" width="9.140625" style="1"/>
    <col min="9985" max="9985" width="38.85546875" style="1" customWidth="1"/>
    <col min="9986" max="9986" width="6.42578125" style="1" customWidth="1"/>
    <col min="9987" max="9987" width="7.5703125" style="1" customWidth="1"/>
    <col min="9988" max="9988" width="6.42578125" style="1" customWidth="1"/>
    <col min="9989" max="9989" width="6.85546875" style="1" customWidth="1"/>
    <col min="9990" max="9990" width="6.5703125" style="1" customWidth="1"/>
    <col min="9991" max="9991" width="6.85546875" style="1" customWidth="1"/>
    <col min="9992" max="9992" width="7" style="1" customWidth="1"/>
    <col min="9993" max="10240" width="9.140625" style="1"/>
    <col min="10241" max="10241" width="38.85546875" style="1" customWidth="1"/>
    <col min="10242" max="10242" width="6.42578125" style="1" customWidth="1"/>
    <col min="10243" max="10243" width="7.5703125" style="1" customWidth="1"/>
    <col min="10244" max="10244" width="6.42578125" style="1" customWidth="1"/>
    <col min="10245" max="10245" width="6.85546875" style="1" customWidth="1"/>
    <col min="10246" max="10246" width="6.5703125" style="1" customWidth="1"/>
    <col min="10247" max="10247" width="6.85546875" style="1" customWidth="1"/>
    <col min="10248" max="10248" width="7" style="1" customWidth="1"/>
    <col min="10249" max="10496" width="9.140625" style="1"/>
    <col min="10497" max="10497" width="38.85546875" style="1" customWidth="1"/>
    <col min="10498" max="10498" width="6.42578125" style="1" customWidth="1"/>
    <col min="10499" max="10499" width="7.5703125" style="1" customWidth="1"/>
    <col min="10500" max="10500" width="6.42578125" style="1" customWidth="1"/>
    <col min="10501" max="10501" width="6.85546875" style="1" customWidth="1"/>
    <col min="10502" max="10502" width="6.5703125" style="1" customWidth="1"/>
    <col min="10503" max="10503" width="6.85546875" style="1" customWidth="1"/>
    <col min="10504" max="10504" width="7" style="1" customWidth="1"/>
    <col min="10505" max="10752" width="9.140625" style="1"/>
    <col min="10753" max="10753" width="38.85546875" style="1" customWidth="1"/>
    <col min="10754" max="10754" width="6.42578125" style="1" customWidth="1"/>
    <col min="10755" max="10755" width="7.5703125" style="1" customWidth="1"/>
    <col min="10756" max="10756" width="6.42578125" style="1" customWidth="1"/>
    <col min="10757" max="10757" width="6.85546875" style="1" customWidth="1"/>
    <col min="10758" max="10758" width="6.5703125" style="1" customWidth="1"/>
    <col min="10759" max="10759" width="6.85546875" style="1" customWidth="1"/>
    <col min="10760" max="10760" width="7" style="1" customWidth="1"/>
    <col min="10761" max="11008" width="9.140625" style="1"/>
    <col min="11009" max="11009" width="38.85546875" style="1" customWidth="1"/>
    <col min="11010" max="11010" width="6.42578125" style="1" customWidth="1"/>
    <col min="11011" max="11011" width="7.5703125" style="1" customWidth="1"/>
    <col min="11012" max="11012" width="6.42578125" style="1" customWidth="1"/>
    <col min="11013" max="11013" width="6.85546875" style="1" customWidth="1"/>
    <col min="11014" max="11014" width="6.5703125" style="1" customWidth="1"/>
    <col min="11015" max="11015" width="6.85546875" style="1" customWidth="1"/>
    <col min="11016" max="11016" width="7" style="1" customWidth="1"/>
    <col min="11017" max="11264" width="9.140625" style="1"/>
    <col min="11265" max="11265" width="38.85546875" style="1" customWidth="1"/>
    <col min="11266" max="11266" width="6.42578125" style="1" customWidth="1"/>
    <col min="11267" max="11267" width="7.5703125" style="1" customWidth="1"/>
    <col min="11268" max="11268" width="6.42578125" style="1" customWidth="1"/>
    <col min="11269" max="11269" width="6.85546875" style="1" customWidth="1"/>
    <col min="11270" max="11270" width="6.5703125" style="1" customWidth="1"/>
    <col min="11271" max="11271" width="6.85546875" style="1" customWidth="1"/>
    <col min="11272" max="11272" width="7" style="1" customWidth="1"/>
    <col min="11273" max="11520" width="9.140625" style="1"/>
    <col min="11521" max="11521" width="38.85546875" style="1" customWidth="1"/>
    <col min="11522" max="11522" width="6.42578125" style="1" customWidth="1"/>
    <col min="11523" max="11523" width="7.5703125" style="1" customWidth="1"/>
    <col min="11524" max="11524" width="6.42578125" style="1" customWidth="1"/>
    <col min="11525" max="11525" width="6.85546875" style="1" customWidth="1"/>
    <col min="11526" max="11526" width="6.5703125" style="1" customWidth="1"/>
    <col min="11527" max="11527" width="6.85546875" style="1" customWidth="1"/>
    <col min="11528" max="11528" width="7" style="1" customWidth="1"/>
    <col min="11529" max="11776" width="9.140625" style="1"/>
    <col min="11777" max="11777" width="38.85546875" style="1" customWidth="1"/>
    <col min="11778" max="11778" width="6.42578125" style="1" customWidth="1"/>
    <col min="11779" max="11779" width="7.5703125" style="1" customWidth="1"/>
    <col min="11780" max="11780" width="6.42578125" style="1" customWidth="1"/>
    <col min="11781" max="11781" width="6.85546875" style="1" customWidth="1"/>
    <col min="11782" max="11782" width="6.5703125" style="1" customWidth="1"/>
    <col min="11783" max="11783" width="6.85546875" style="1" customWidth="1"/>
    <col min="11784" max="11784" width="7" style="1" customWidth="1"/>
    <col min="11785" max="12032" width="9.140625" style="1"/>
    <col min="12033" max="12033" width="38.85546875" style="1" customWidth="1"/>
    <col min="12034" max="12034" width="6.42578125" style="1" customWidth="1"/>
    <col min="12035" max="12035" width="7.5703125" style="1" customWidth="1"/>
    <col min="12036" max="12036" width="6.42578125" style="1" customWidth="1"/>
    <col min="12037" max="12037" width="6.85546875" style="1" customWidth="1"/>
    <col min="12038" max="12038" width="6.5703125" style="1" customWidth="1"/>
    <col min="12039" max="12039" width="6.85546875" style="1" customWidth="1"/>
    <col min="12040" max="12040" width="7" style="1" customWidth="1"/>
    <col min="12041" max="12288" width="9.140625" style="1"/>
    <col min="12289" max="12289" width="38.85546875" style="1" customWidth="1"/>
    <col min="12290" max="12290" width="6.42578125" style="1" customWidth="1"/>
    <col min="12291" max="12291" width="7.5703125" style="1" customWidth="1"/>
    <col min="12292" max="12292" width="6.42578125" style="1" customWidth="1"/>
    <col min="12293" max="12293" width="6.85546875" style="1" customWidth="1"/>
    <col min="12294" max="12294" width="6.5703125" style="1" customWidth="1"/>
    <col min="12295" max="12295" width="6.85546875" style="1" customWidth="1"/>
    <col min="12296" max="12296" width="7" style="1" customWidth="1"/>
    <col min="12297" max="12544" width="9.140625" style="1"/>
    <col min="12545" max="12545" width="38.85546875" style="1" customWidth="1"/>
    <col min="12546" max="12546" width="6.42578125" style="1" customWidth="1"/>
    <col min="12547" max="12547" width="7.5703125" style="1" customWidth="1"/>
    <col min="12548" max="12548" width="6.42578125" style="1" customWidth="1"/>
    <col min="12549" max="12549" width="6.85546875" style="1" customWidth="1"/>
    <col min="12550" max="12550" width="6.5703125" style="1" customWidth="1"/>
    <col min="12551" max="12551" width="6.85546875" style="1" customWidth="1"/>
    <col min="12552" max="12552" width="7" style="1" customWidth="1"/>
    <col min="12553" max="12800" width="9.140625" style="1"/>
    <col min="12801" max="12801" width="38.85546875" style="1" customWidth="1"/>
    <col min="12802" max="12802" width="6.42578125" style="1" customWidth="1"/>
    <col min="12803" max="12803" width="7.5703125" style="1" customWidth="1"/>
    <col min="12804" max="12804" width="6.42578125" style="1" customWidth="1"/>
    <col min="12805" max="12805" width="6.85546875" style="1" customWidth="1"/>
    <col min="12806" max="12806" width="6.5703125" style="1" customWidth="1"/>
    <col min="12807" max="12807" width="6.85546875" style="1" customWidth="1"/>
    <col min="12808" max="12808" width="7" style="1" customWidth="1"/>
    <col min="12809" max="13056" width="9.140625" style="1"/>
    <col min="13057" max="13057" width="38.85546875" style="1" customWidth="1"/>
    <col min="13058" max="13058" width="6.42578125" style="1" customWidth="1"/>
    <col min="13059" max="13059" width="7.5703125" style="1" customWidth="1"/>
    <col min="13060" max="13060" width="6.42578125" style="1" customWidth="1"/>
    <col min="13061" max="13061" width="6.85546875" style="1" customWidth="1"/>
    <col min="13062" max="13062" width="6.5703125" style="1" customWidth="1"/>
    <col min="13063" max="13063" width="6.85546875" style="1" customWidth="1"/>
    <col min="13064" max="13064" width="7" style="1" customWidth="1"/>
    <col min="13065" max="13312" width="9.140625" style="1"/>
    <col min="13313" max="13313" width="38.85546875" style="1" customWidth="1"/>
    <col min="13314" max="13314" width="6.42578125" style="1" customWidth="1"/>
    <col min="13315" max="13315" width="7.5703125" style="1" customWidth="1"/>
    <col min="13316" max="13316" width="6.42578125" style="1" customWidth="1"/>
    <col min="13317" max="13317" width="6.85546875" style="1" customWidth="1"/>
    <col min="13318" max="13318" width="6.5703125" style="1" customWidth="1"/>
    <col min="13319" max="13319" width="6.85546875" style="1" customWidth="1"/>
    <col min="13320" max="13320" width="7" style="1" customWidth="1"/>
    <col min="13321" max="13568" width="9.140625" style="1"/>
    <col min="13569" max="13569" width="38.85546875" style="1" customWidth="1"/>
    <col min="13570" max="13570" width="6.42578125" style="1" customWidth="1"/>
    <col min="13571" max="13571" width="7.5703125" style="1" customWidth="1"/>
    <col min="13572" max="13572" width="6.42578125" style="1" customWidth="1"/>
    <col min="13573" max="13573" width="6.85546875" style="1" customWidth="1"/>
    <col min="13574" max="13574" width="6.5703125" style="1" customWidth="1"/>
    <col min="13575" max="13575" width="6.85546875" style="1" customWidth="1"/>
    <col min="13576" max="13576" width="7" style="1" customWidth="1"/>
    <col min="13577" max="13824" width="9.140625" style="1"/>
    <col min="13825" max="13825" width="38.85546875" style="1" customWidth="1"/>
    <col min="13826" max="13826" width="6.42578125" style="1" customWidth="1"/>
    <col min="13827" max="13827" width="7.5703125" style="1" customWidth="1"/>
    <col min="13828" max="13828" width="6.42578125" style="1" customWidth="1"/>
    <col min="13829" max="13829" width="6.85546875" style="1" customWidth="1"/>
    <col min="13830" max="13830" width="6.5703125" style="1" customWidth="1"/>
    <col min="13831" max="13831" width="6.85546875" style="1" customWidth="1"/>
    <col min="13832" max="13832" width="7" style="1" customWidth="1"/>
    <col min="13833" max="14080" width="9.140625" style="1"/>
    <col min="14081" max="14081" width="38.85546875" style="1" customWidth="1"/>
    <col min="14082" max="14082" width="6.42578125" style="1" customWidth="1"/>
    <col min="14083" max="14083" width="7.5703125" style="1" customWidth="1"/>
    <col min="14084" max="14084" width="6.42578125" style="1" customWidth="1"/>
    <col min="14085" max="14085" width="6.85546875" style="1" customWidth="1"/>
    <col min="14086" max="14086" width="6.5703125" style="1" customWidth="1"/>
    <col min="14087" max="14087" width="6.85546875" style="1" customWidth="1"/>
    <col min="14088" max="14088" width="7" style="1" customWidth="1"/>
    <col min="14089" max="14336" width="9.140625" style="1"/>
    <col min="14337" max="14337" width="38.85546875" style="1" customWidth="1"/>
    <col min="14338" max="14338" width="6.42578125" style="1" customWidth="1"/>
    <col min="14339" max="14339" width="7.5703125" style="1" customWidth="1"/>
    <col min="14340" max="14340" width="6.42578125" style="1" customWidth="1"/>
    <col min="14341" max="14341" width="6.85546875" style="1" customWidth="1"/>
    <col min="14342" max="14342" width="6.5703125" style="1" customWidth="1"/>
    <col min="14343" max="14343" width="6.85546875" style="1" customWidth="1"/>
    <col min="14344" max="14344" width="7" style="1" customWidth="1"/>
    <col min="14345" max="14592" width="9.140625" style="1"/>
    <col min="14593" max="14593" width="38.85546875" style="1" customWidth="1"/>
    <col min="14594" max="14594" width="6.42578125" style="1" customWidth="1"/>
    <col min="14595" max="14595" width="7.5703125" style="1" customWidth="1"/>
    <col min="14596" max="14596" width="6.42578125" style="1" customWidth="1"/>
    <col min="14597" max="14597" width="6.85546875" style="1" customWidth="1"/>
    <col min="14598" max="14598" width="6.5703125" style="1" customWidth="1"/>
    <col min="14599" max="14599" width="6.85546875" style="1" customWidth="1"/>
    <col min="14600" max="14600" width="7" style="1" customWidth="1"/>
    <col min="14601" max="14848" width="9.140625" style="1"/>
    <col min="14849" max="14849" width="38.85546875" style="1" customWidth="1"/>
    <col min="14850" max="14850" width="6.42578125" style="1" customWidth="1"/>
    <col min="14851" max="14851" width="7.5703125" style="1" customWidth="1"/>
    <col min="14852" max="14852" width="6.42578125" style="1" customWidth="1"/>
    <col min="14853" max="14853" width="6.85546875" style="1" customWidth="1"/>
    <col min="14854" max="14854" width="6.5703125" style="1" customWidth="1"/>
    <col min="14855" max="14855" width="6.85546875" style="1" customWidth="1"/>
    <col min="14856" max="14856" width="7" style="1" customWidth="1"/>
    <col min="14857" max="15104" width="9.140625" style="1"/>
    <col min="15105" max="15105" width="38.85546875" style="1" customWidth="1"/>
    <col min="15106" max="15106" width="6.42578125" style="1" customWidth="1"/>
    <col min="15107" max="15107" width="7.5703125" style="1" customWidth="1"/>
    <col min="15108" max="15108" width="6.42578125" style="1" customWidth="1"/>
    <col min="15109" max="15109" width="6.85546875" style="1" customWidth="1"/>
    <col min="15110" max="15110" width="6.5703125" style="1" customWidth="1"/>
    <col min="15111" max="15111" width="6.85546875" style="1" customWidth="1"/>
    <col min="15112" max="15112" width="7" style="1" customWidth="1"/>
    <col min="15113" max="15360" width="9.140625" style="1"/>
    <col min="15361" max="15361" width="38.85546875" style="1" customWidth="1"/>
    <col min="15362" max="15362" width="6.42578125" style="1" customWidth="1"/>
    <col min="15363" max="15363" width="7.5703125" style="1" customWidth="1"/>
    <col min="15364" max="15364" width="6.42578125" style="1" customWidth="1"/>
    <col min="15365" max="15365" width="6.85546875" style="1" customWidth="1"/>
    <col min="15366" max="15366" width="6.5703125" style="1" customWidth="1"/>
    <col min="15367" max="15367" width="6.85546875" style="1" customWidth="1"/>
    <col min="15368" max="15368" width="7" style="1" customWidth="1"/>
    <col min="15369" max="15616" width="9.140625" style="1"/>
    <col min="15617" max="15617" width="38.85546875" style="1" customWidth="1"/>
    <col min="15618" max="15618" width="6.42578125" style="1" customWidth="1"/>
    <col min="15619" max="15619" width="7.5703125" style="1" customWidth="1"/>
    <col min="15620" max="15620" width="6.42578125" style="1" customWidth="1"/>
    <col min="15621" max="15621" width="6.85546875" style="1" customWidth="1"/>
    <col min="15622" max="15622" width="6.5703125" style="1" customWidth="1"/>
    <col min="15623" max="15623" width="6.85546875" style="1" customWidth="1"/>
    <col min="15624" max="15624" width="7" style="1" customWidth="1"/>
    <col min="15625" max="15872" width="9.140625" style="1"/>
    <col min="15873" max="15873" width="38.85546875" style="1" customWidth="1"/>
    <col min="15874" max="15874" width="6.42578125" style="1" customWidth="1"/>
    <col min="15875" max="15875" width="7.5703125" style="1" customWidth="1"/>
    <col min="15876" max="15876" width="6.42578125" style="1" customWidth="1"/>
    <col min="15877" max="15877" width="6.85546875" style="1" customWidth="1"/>
    <col min="15878" max="15878" width="6.5703125" style="1" customWidth="1"/>
    <col min="15879" max="15879" width="6.85546875" style="1" customWidth="1"/>
    <col min="15880" max="15880" width="7" style="1" customWidth="1"/>
    <col min="15881" max="16128" width="9.140625" style="1"/>
    <col min="16129" max="16129" width="38.85546875" style="1" customWidth="1"/>
    <col min="16130" max="16130" width="6.42578125" style="1" customWidth="1"/>
    <col min="16131" max="16131" width="7.5703125" style="1" customWidth="1"/>
    <col min="16132" max="16132" width="6.42578125" style="1" customWidth="1"/>
    <col min="16133" max="16133" width="6.85546875" style="1" customWidth="1"/>
    <col min="16134" max="16134" width="6.5703125" style="1" customWidth="1"/>
    <col min="16135" max="16135" width="6.85546875" style="1" customWidth="1"/>
    <col min="16136" max="16136" width="7" style="1" customWidth="1"/>
    <col min="16137" max="16384" width="9.140625" style="1"/>
  </cols>
  <sheetData>
    <row r="1" spans="1:8">
      <c r="A1" s="116" t="s">
        <v>69</v>
      </c>
      <c r="B1" s="116"/>
      <c r="C1" s="116"/>
      <c r="D1" s="116"/>
      <c r="E1" s="116"/>
      <c r="F1" s="116"/>
      <c r="G1" s="116"/>
      <c r="H1" s="116"/>
    </row>
    <row r="2" spans="1:8">
      <c r="A2" s="117" t="s">
        <v>67</v>
      </c>
      <c r="B2" s="117"/>
      <c r="C2" s="117"/>
      <c r="D2" s="117"/>
      <c r="E2" s="117"/>
      <c r="F2" s="117"/>
      <c r="G2" s="117"/>
      <c r="H2" s="117"/>
    </row>
    <row r="3" spans="1:8">
      <c r="A3" s="2" t="s">
        <v>0</v>
      </c>
      <c r="E3" s="5"/>
      <c r="F3" s="6"/>
    </row>
    <row r="4" spans="1:8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2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41.2</v>
      </c>
      <c r="H6" s="23">
        <f>(G6*100)/B6</f>
        <v>73.571428571428569</v>
      </c>
    </row>
    <row r="7" spans="1:8" ht="65.25">
      <c r="A7" s="24" t="s">
        <v>13</v>
      </c>
      <c r="B7" s="13">
        <v>3</v>
      </c>
      <c r="C7" s="25" t="s">
        <v>14</v>
      </c>
      <c r="D7" s="26">
        <v>5</v>
      </c>
      <c r="E7" s="27">
        <f>$D$7</f>
        <v>5</v>
      </c>
      <c r="F7" s="28" t="str">
        <f>IF(E7&gt;=5,"5",IF(E7&gt;=4,"4", IF(E7&gt;=3,"3",IF(E7&gt;=2,"2","1"))))</f>
        <v>5</v>
      </c>
      <c r="G7" s="29">
        <f t="shared" ref="G7:G14" si="0">B7*F7/5</f>
        <v>3</v>
      </c>
      <c r="H7" s="30"/>
    </row>
    <row r="8" spans="1:8" ht="65.25">
      <c r="A8" s="24" t="s">
        <v>15</v>
      </c>
      <c r="B8" s="13">
        <v>5</v>
      </c>
      <c r="C8" s="25" t="s">
        <v>14</v>
      </c>
      <c r="D8" s="26">
        <v>5</v>
      </c>
      <c r="E8" s="27">
        <f>$D$8</f>
        <v>5</v>
      </c>
      <c r="F8" s="28" t="str">
        <f>IF(E8&gt;=5,"5",IF(E8&gt;=4,"4", IF(E8&gt;=3,"3",IF(E8&gt;=2,"2","1"))))</f>
        <v>5</v>
      </c>
      <c r="G8" s="29">
        <f t="shared" si="0"/>
        <v>5</v>
      </c>
      <c r="H8" s="30"/>
    </row>
    <row r="9" spans="1:8" s="33" customFormat="1" ht="43.5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.5">
      <c r="A10" s="31" t="s">
        <v>17</v>
      </c>
      <c r="B10" s="32">
        <v>6</v>
      </c>
      <c r="C10" s="25" t="s">
        <v>14</v>
      </c>
      <c r="D10" s="26">
        <v>5</v>
      </c>
      <c r="E10" s="27">
        <f>$D$10</f>
        <v>5</v>
      </c>
      <c r="F10" s="28" t="str">
        <f>IF(E10&gt;=5,"5",IF(E10&gt;=4,"4", IF(E10&gt;=3,"3",IF(E10&gt;=2,"2","1"))))</f>
        <v>5</v>
      </c>
      <c r="G10" s="29">
        <f t="shared" si="0"/>
        <v>6</v>
      </c>
      <c r="H10" s="29"/>
    </row>
    <row r="11" spans="1:8" s="33" customFormat="1" ht="43.5">
      <c r="A11" s="31" t="s">
        <v>18</v>
      </c>
      <c r="B11" s="32">
        <v>2</v>
      </c>
      <c r="C11" s="25">
        <v>100</v>
      </c>
      <c r="D11" s="34">
        <v>79</v>
      </c>
      <c r="E11" s="35">
        <f>(D11*100)/C11</f>
        <v>79</v>
      </c>
      <c r="F11" s="28" t="str">
        <f>IF(E11&gt;=80,"5",IF(E11&gt;=75,"4", IF(E11&gt;=70,"3",IF(E11&gt;=65,"2","1"))))</f>
        <v>4</v>
      </c>
      <c r="G11" s="29">
        <f t="shared" si="0"/>
        <v>1.6</v>
      </c>
      <c r="H11" s="29"/>
    </row>
    <row r="12" spans="1:8" s="33" customFormat="1" ht="43.5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65.25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>
      <c r="A14" s="36" t="s">
        <v>21</v>
      </c>
      <c r="B14" s="32">
        <v>18</v>
      </c>
      <c r="C14" s="37">
        <v>100</v>
      </c>
      <c r="D14" s="38">
        <f>$H$61</f>
        <v>62.222222222222221</v>
      </c>
      <c r="E14" s="35">
        <f>(D14*100)/C14</f>
        <v>62.222222222222214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20</v>
      </c>
      <c r="H15" s="44">
        <f>(G15*100)/B15</f>
        <v>100</v>
      </c>
    </row>
    <row r="16" spans="1:8" s="33" customFormat="1" ht="65.25">
      <c r="A16" s="36" t="s">
        <v>23</v>
      </c>
      <c r="B16" s="32">
        <v>5</v>
      </c>
      <c r="C16" s="45">
        <v>9</v>
      </c>
      <c r="D16" s="46">
        <v>9</v>
      </c>
      <c r="E16" s="47">
        <f>(D16*100)/C16</f>
        <v>100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.5">
      <c r="A17" s="31" t="s">
        <v>24</v>
      </c>
      <c r="B17" s="32">
        <v>5</v>
      </c>
      <c r="C17" s="45" t="s">
        <v>14</v>
      </c>
      <c r="D17" s="46">
        <v>5</v>
      </c>
      <c r="E17" s="47">
        <f>$D$17</f>
        <v>5</v>
      </c>
      <c r="F17" s="47" t="str">
        <f>IF(E17&gt;=5,"5",IF(E17&gt;=4,"4", IF(E17&gt;=3,"3",IF(E17&gt;=2,"2","1"))))</f>
        <v>5</v>
      </c>
      <c r="G17" s="44">
        <f t="shared" si="1"/>
        <v>5</v>
      </c>
      <c r="H17" s="48"/>
    </row>
    <row r="18" spans="1:8" ht="43.5">
      <c r="A18" s="31" t="s">
        <v>25</v>
      </c>
      <c r="B18" s="32">
        <v>10</v>
      </c>
      <c r="C18" s="45">
        <v>10</v>
      </c>
      <c r="D18" s="49">
        <v>10</v>
      </c>
      <c r="E18" s="47">
        <f>(D18*100)/C18</f>
        <v>100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.5">
      <c r="A19" s="31" t="s">
        <v>26</v>
      </c>
      <c r="B19" s="32">
        <v>2.5</v>
      </c>
      <c r="C19" s="45" t="s">
        <v>14</v>
      </c>
      <c r="D19" s="46">
        <v>5</v>
      </c>
      <c r="E19" s="47">
        <f>$D$19</f>
        <v>5</v>
      </c>
      <c r="F19" s="47" t="str">
        <f>IF(E19&gt;=5,"5",IF(E19&gt;=4,"4", IF(E19&gt;=3,"3",IF(E19&gt;=2,"2","1"))))</f>
        <v>5</v>
      </c>
      <c r="G19" s="44">
        <f t="shared" si="1"/>
        <v>2.5</v>
      </c>
      <c r="H19" s="48"/>
    </row>
    <row r="20" spans="1:8" ht="65.25">
      <c r="A20" s="31" t="s">
        <v>27</v>
      </c>
      <c r="B20" s="32">
        <v>3</v>
      </c>
      <c r="C20" s="45">
        <v>100</v>
      </c>
      <c r="D20" s="49">
        <v>100</v>
      </c>
      <c r="E20" s="47">
        <f>(D20*100)/C20</f>
        <v>100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5.25">
      <c r="A21" s="31" t="s">
        <v>28</v>
      </c>
      <c r="B21" s="32">
        <v>2</v>
      </c>
      <c r="C21" s="45">
        <v>50</v>
      </c>
      <c r="D21" s="46">
        <v>40</v>
      </c>
      <c r="E21" s="47">
        <f>(D21*100)/C21</f>
        <v>80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5.25">
      <c r="A22" s="31" t="s">
        <v>29</v>
      </c>
      <c r="B22" s="32">
        <v>2.5</v>
      </c>
      <c r="C22" s="45">
        <v>3</v>
      </c>
      <c r="D22" s="46">
        <v>5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10</v>
      </c>
      <c r="H23" s="44">
        <f>(G23*100)/B23</f>
        <v>100</v>
      </c>
    </row>
    <row r="24" spans="1:8" s="33" customFormat="1" ht="63.75">
      <c r="A24" s="36" t="s">
        <v>31</v>
      </c>
      <c r="B24" s="32">
        <v>10</v>
      </c>
      <c r="C24" s="25">
        <v>10</v>
      </c>
      <c r="D24" s="50">
        <f>G25+G26</f>
        <v>9</v>
      </c>
      <c r="E24" s="51">
        <f>(D24*100)/C24</f>
        <v>90</v>
      </c>
      <c r="F24" s="52" t="str">
        <f>IF(E24&gt;=85,"5",IF(E24&gt;=80,"4", IF(E24&gt;=75,"3",IF(E24&gt;=70,"2","1"))))</f>
        <v>5</v>
      </c>
      <c r="G24" s="53">
        <f>B24*F24/5</f>
        <v>10</v>
      </c>
      <c r="H24" s="29"/>
    </row>
    <row r="25" spans="1:8" s="33" customFormat="1" ht="45" customHeight="1">
      <c r="A25" s="31" t="s">
        <v>32</v>
      </c>
      <c r="B25" s="54">
        <v>5</v>
      </c>
      <c r="C25" s="25">
        <v>10</v>
      </c>
      <c r="D25" s="55">
        <v>6.6</v>
      </c>
      <c r="E25" s="35">
        <v>4</v>
      </c>
      <c r="F25" s="28" t="str">
        <f>IF(E25&gt;=5,"5",IF(E25&gt;=4,"4", IF(E25&gt;=3,"3",IF(E25&gt;=2,"2","1"))))</f>
        <v>4</v>
      </c>
      <c r="G25" s="56">
        <f>B25*F25/5</f>
        <v>4</v>
      </c>
      <c r="H25" s="29"/>
    </row>
    <row r="26" spans="1:8" s="33" customFormat="1" ht="65.25" customHeight="1">
      <c r="A26" s="31" t="s">
        <v>33</v>
      </c>
      <c r="B26" s="54">
        <v>5</v>
      </c>
      <c r="C26" s="25">
        <v>100</v>
      </c>
      <c r="D26" s="57">
        <v>97</v>
      </c>
      <c r="E26" s="35">
        <f>(D26*100)/C26</f>
        <v>97</v>
      </c>
      <c r="F26" s="28" t="str">
        <f>IF(E26&gt;=95,"5",IF(E26&gt;=90,"4", IF(E26&gt;=85,"3",IF(E26&gt;=80,"2","1"))))</f>
        <v>5</v>
      </c>
      <c r="G26" s="56">
        <f>B26*F26/5</f>
        <v>5</v>
      </c>
      <c r="H26" s="29"/>
    </row>
    <row r="27" spans="1:8" s="33" customFormat="1" ht="21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15</v>
      </c>
      <c r="H27" s="44">
        <f>(G27*100)/B27</f>
        <v>107.14285714285714</v>
      </c>
    </row>
    <row r="28" spans="1:8" s="61" customFormat="1" ht="84">
      <c r="A28" s="36" t="s">
        <v>35</v>
      </c>
      <c r="B28" s="32">
        <v>5</v>
      </c>
      <c r="C28" s="58">
        <v>100</v>
      </c>
      <c r="D28" s="59">
        <f>G29+G30</f>
        <v>100</v>
      </c>
      <c r="E28" s="35">
        <f>(D28*100)/C28</f>
        <v>100</v>
      </c>
      <c r="F28" s="28" t="str">
        <f>IF(E28&gt;=80,"5",IF(E28&gt;=70,"4", IF(E28&gt;=60,"3",IF(E28&gt;=50,"2","1"))))</f>
        <v>5</v>
      </c>
      <c r="G28" s="44">
        <f>B28*F28/5</f>
        <v>5</v>
      </c>
      <c r="H28" s="60"/>
    </row>
    <row r="29" spans="1:8" s="61" customFormat="1" ht="43.5" customHeight="1">
      <c r="A29" s="31" t="s">
        <v>36</v>
      </c>
      <c r="B29" s="54">
        <v>40</v>
      </c>
      <c r="C29" s="25" t="s">
        <v>14</v>
      </c>
      <c r="D29" s="26">
        <v>5</v>
      </c>
      <c r="E29" s="27">
        <f>$D$29</f>
        <v>5</v>
      </c>
      <c r="F29" s="28" t="str">
        <f>IF(E29&gt;=5,"5",IF(E29&gt;=4,"4", IF(E29&gt;=3,"3",IF(E29&gt;=2,"2","1"))))</f>
        <v>5</v>
      </c>
      <c r="G29" s="62">
        <f>B29*F29/5</f>
        <v>40</v>
      </c>
      <c r="H29" s="60"/>
    </row>
    <row r="30" spans="1:8" s="61" customFormat="1" ht="48.75" customHeight="1">
      <c r="A30" s="31" t="s">
        <v>37</v>
      </c>
      <c r="B30" s="54">
        <v>60</v>
      </c>
      <c r="C30" s="25" t="s">
        <v>14</v>
      </c>
      <c r="D30" s="26">
        <v>5</v>
      </c>
      <c r="E30" s="27">
        <f>$D$30</f>
        <v>5</v>
      </c>
      <c r="F30" s="28" t="str">
        <f>IF(E30&gt;=5,"5",IF(E30&gt;=4,"4", IF(E30&gt;=3,"3",IF(E30&gt;=2,"2","1"))))</f>
        <v>5</v>
      </c>
      <c r="G30" s="62">
        <f>B30*F30/5</f>
        <v>60</v>
      </c>
      <c r="H30" s="60"/>
    </row>
    <row r="31" spans="1:8" s="33" customFormat="1" ht="63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2">
      <c r="A32" s="36" t="s">
        <v>39</v>
      </c>
      <c r="B32" s="32">
        <v>2</v>
      </c>
      <c r="C32" s="25" t="s">
        <v>14</v>
      </c>
      <c r="D32" s="64">
        <v>5</v>
      </c>
      <c r="E32" s="35">
        <f>$D$32</f>
        <v>5</v>
      </c>
      <c r="F32" s="35" t="str">
        <f>IF(E32&gt;=5,"5",IF(E32&gt;=4,"4", IF(E32&gt;=3,"3",IF(E32&gt;=2,"2","1"))))</f>
        <v>5</v>
      </c>
      <c r="G32" s="44">
        <f>B32*F32/5</f>
        <v>2</v>
      </c>
      <c r="H32" s="65"/>
    </row>
    <row r="33" spans="1:8" s="66" customFormat="1" ht="65.25" customHeight="1">
      <c r="A33" s="36" t="s">
        <v>40</v>
      </c>
      <c r="B33" s="54">
        <v>1</v>
      </c>
      <c r="C33" s="25" t="s">
        <v>14</v>
      </c>
      <c r="D33" s="64">
        <v>5</v>
      </c>
      <c r="E33" s="35">
        <f>$D$33</f>
        <v>5</v>
      </c>
      <c r="F33" s="35" t="str">
        <f>IF(E33&gt;=5,"5",IF(E33&gt;=4,"4", IF(E33&gt;=3,"3",IF(E33&gt;=2,"2","1"))))</f>
        <v>5</v>
      </c>
      <c r="G33" s="67">
        <f>F33*B33/5</f>
        <v>1</v>
      </c>
      <c r="H33" s="65"/>
    </row>
    <row r="34" spans="1:8" s="66" customFormat="1" ht="38.25" customHeight="1">
      <c r="A34" s="31" t="s">
        <v>41</v>
      </c>
      <c r="B34" s="32">
        <v>2</v>
      </c>
      <c r="C34" s="25">
        <v>10</v>
      </c>
      <c r="D34" s="64">
        <v>10</v>
      </c>
      <c r="E34" s="63">
        <f>(D34*100)/C34</f>
        <v>100</v>
      </c>
      <c r="F34" s="35" t="str">
        <f>IF(E34&gt;=60,"5",IF(E34&gt;=56,"4", IF(E34&gt;=51,"3",IF(E34&gt;=46,"2","1"))))</f>
        <v>5</v>
      </c>
      <c r="G34" s="67">
        <f>F34*B34/5</f>
        <v>2</v>
      </c>
      <c r="H34" s="65"/>
    </row>
    <row r="35" spans="1:8" s="66" customFormat="1" ht="43.5">
      <c r="A35" s="31" t="s">
        <v>42</v>
      </c>
      <c r="B35" s="32">
        <v>3</v>
      </c>
      <c r="C35" s="68">
        <v>3</v>
      </c>
      <c r="D35" s="69">
        <f>G36+G37</f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5.25">
      <c r="A36" s="31" t="s">
        <v>43</v>
      </c>
      <c r="B36" s="54">
        <v>2</v>
      </c>
      <c r="C36" s="25">
        <v>100</v>
      </c>
      <c r="D36" s="64">
        <v>93</v>
      </c>
      <c r="E36" s="71">
        <f>(D36*100)/C36</f>
        <v>93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.5">
      <c r="A37" s="31" t="s">
        <v>44</v>
      </c>
      <c r="B37" s="54">
        <v>1</v>
      </c>
      <c r="C37" s="25">
        <v>100</v>
      </c>
      <c r="D37" s="64">
        <v>93</v>
      </c>
      <c r="E37" s="71">
        <f>(D37*100)/C37</f>
        <v>93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86.2</v>
      </c>
      <c r="H38" s="74"/>
    </row>
    <row r="39" spans="1:8" s="76" customFormat="1">
      <c r="A39" s="75"/>
      <c r="B39" s="3"/>
      <c r="C39" s="3"/>
      <c r="D39" s="4"/>
      <c r="E39" s="6"/>
      <c r="F39" s="6"/>
      <c r="G39" s="5"/>
      <c r="H39" s="6"/>
    </row>
    <row r="40" spans="1:8" ht="42">
      <c r="A40" s="77" t="s">
        <v>70</v>
      </c>
      <c r="B40" s="77"/>
      <c r="C40" s="78"/>
      <c r="D40" s="77"/>
      <c r="E40" s="77"/>
      <c r="F40" s="77"/>
      <c r="G40" s="79"/>
      <c r="H40" s="77"/>
    </row>
    <row r="41" spans="1:8" ht="21.75" customHeight="1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65.25">
      <c r="A43" s="83" t="s">
        <v>46</v>
      </c>
      <c r="B43" s="58">
        <v>1</v>
      </c>
      <c r="C43" s="45">
        <v>225</v>
      </c>
      <c r="D43" s="46">
        <v>177</v>
      </c>
      <c r="E43" s="84">
        <f>(D43*100)/C43</f>
        <v>78.666666666666671</v>
      </c>
      <c r="F43" s="85" t="str">
        <f>IF(E43&gt;=90,"5",IF(E43&gt;=80,"4", IF(E43&gt;=70,"3",IF(E43&gt;=60,"2","1"))))</f>
        <v>3</v>
      </c>
      <c r="G43" s="84">
        <f t="shared" ref="G43:G60" si="2">B43*F43/5</f>
        <v>0.6</v>
      </c>
      <c r="H43" s="86"/>
    </row>
    <row r="44" spans="1:8" s="66" customFormat="1" ht="43.5">
      <c r="A44" s="87" t="s">
        <v>47</v>
      </c>
      <c r="B44" s="88">
        <v>1</v>
      </c>
      <c r="C44" s="45" t="s">
        <v>14</v>
      </c>
      <c r="D44" s="46">
        <v>5</v>
      </c>
      <c r="E44" s="47">
        <f>$D$44</f>
        <v>5</v>
      </c>
      <c r="F44" s="85" t="str">
        <f>IF(E44&gt;=5,"5",IF(E44&gt;=4,"4", IF(E44&gt;=3,"3",IF(E44&gt;=2,"2","1"))))</f>
        <v>5</v>
      </c>
      <c r="G44" s="84">
        <f t="shared" si="2"/>
        <v>1</v>
      </c>
      <c r="H44" s="86"/>
    </row>
    <row r="45" spans="1:8" s="66" customFormat="1" ht="44.25" customHeight="1">
      <c r="A45" s="87" t="s">
        <v>48</v>
      </c>
      <c r="B45" s="88">
        <v>1</v>
      </c>
      <c r="C45" s="45">
        <v>674</v>
      </c>
      <c r="D45" s="46">
        <v>7</v>
      </c>
      <c r="E45" s="84">
        <f>(D45*1000)/C45</f>
        <v>10.385756676557863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65.25">
      <c r="A46" s="87" t="s">
        <v>49</v>
      </c>
      <c r="B46" s="88">
        <v>1</v>
      </c>
      <c r="C46" s="45">
        <v>1583</v>
      </c>
      <c r="D46" s="46">
        <v>1029</v>
      </c>
      <c r="E46" s="84">
        <f>(D46*100)/C46</f>
        <v>65.003158559696772</v>
      </c>
      <c r="F46" s="85" t="str">
        <f>IF(E46&gt;=70,"5",IF(E46&gt;=60,"4", IF(E46&gt;=50,"3",IF(E46&gt;=40,"2","1"))))</f>
        <v>4</v>
      </c>
      <c r="G46" s="84">
        <f t="shared" si="2"/>
        <v>0.8</v>
      </c>
      <c r="H46" s="86"/>
    </row>
    <row r="47" spans="1:8" s="66" customFormat="1" ht="65.25">
      <c r="A47" s="87" t="s">
        <v>50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3.5">
      <c r="A48" s="87" t="s">
        <v>51</v>
      </c>
      <c r="B48" s="88">
        <v>1</v>
      </c>
      <c r="C48" s="45">
        <v>109</v>
      </c>
      <c r="D48" s="46">
        <v>100</v>
      </c>
      <c r="E48" s="89">
        <f>(D48*100)/C48</f>
        <v>91.743119266055047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87">
      <c r="A49" s="87" t="s">
        <v>52</v>
      </c>
      <c r="B49" s="91">
        <v>1</v>
      </c>
      <c r="C49" s="45">
        <v>36</v>
      </c>
      <c r="D49" s="46">
        <v>2</v>
      </c>
      <c r="E49" s="84">
        <f>(D49*100)/C49</f>
        <v>5.5555555555555554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5.25">
      <c r="A50" s="87" t="s">
        <v>53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65.25">
      <c r="A51" s="87" t="s">
        <v>54</v>
      </c>
      <c r="B51" s="92">
        <v>1</v>
      </c>
      <c r="C51" s="45">
        <v>12</v>
      </c>
      <c r="D51" s="46">
        <v>0</v>
      </c>
      <c r="E51" s="67">
        <f>(D51*100)/C51</f>
        <v>0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>
      <c r="A52" s="83" t="s">
        <v>55</v>
      </c>
      <c r="B52" s="88">
        <v>1</v>
      </c>
      <c r="C52" s="45">
        <v>1263</v>
      </c>
      <c r="D52" s="46">
        <v>795</v>
      </c>
      <c r="E52" s="84">
        <f t="shared" ref="E52:E57" si="3">(D52*100)/C52</f>
        <v>62.945368171021379</v>
      </c>
      <c r="F52" s="47" t="str">
        <f>IF(E52&gt;=70,"5",IF(E52&gt;=65,"4", IF(E52&gt;=60,"3",IF(E52&gt;=55,"2","1"))))</f>
        <v>3</v>
      </c>
      <c r="G52" s="84">
        <f t="shared" si="2"/>
        <v>0.6</v>
      </c>
      <c r="H52" s="86"/>
    </row>
    <row r="53" spans="1:8" s="66" customFormat="1" ht="65.25">
      <c r="A53" s="95" t="s">
        <v>68</v>
      </c>
      <c r="B53" s="88">
        <v>1</v>
      </c>
      <c r="C53" s="45">
        <v>5</v>
      </c>
      <c r="D53" s="46">
        <v>5</v>
      </c>
      <c r="E53" s="84">
        <f t="shared" si="3"/>
        <v>100</v>
      </c>
      <c r="F53" s="47" t="str">
        <f>IF(E53&gt;=30,"5",IF(E53&gt;=25,"4", IF(E53&gt;=20,"3",IF(E53&gt;=15,"2","1"))))</f>
        <v>5</v>
      </c>
      <c r="G53" s="84">
        <f t="shared" si="2"/>
        <v>1</v>
      </c>
      <c r="H53" s="86"/>
    </row>
    <row r="54" spans="1:8" ht="43.5">
      <c r="A54" s="96" t="s">
        <v>56</v>
      </c>
      <c r="B54" s="25">
        <v>1</v>
      </c>
      <c r="C54" s="45">
        <v>35</v>
      </c>
      <c r="D54" s="93">
        <v>18</v>
      </c>
      <c r="E54" s="84">
        <f t="shared" si="3"/>
        <v>51.428571428571431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65.25">
      <c r="A55" s="87" t="s">
        <v>57</v>
      </c>
      <c r="B55" s="91">
        <v>1</v>
      </c>
      <c r="C55" s="45">
        <v>9494</v>
      </c>
      <c r="D55" s="46">
        <v>9193</v>
      </c>
      <c r="E55" s="84">
        <f t="shared" si="3"/>
        <v>96.82957657467874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3.5">
      <c r="A56" s="87" t="s">
        <v>58</v>
      </c>
      <c r="B56" s="91">
        <v>1</v>
      </c>
      <c r="C56" s="45">
        <v>38</v>
      </c>
      <c r="D56" s="46">
        <v>24</v>
      </c>
      <c r="E56" s="84">
        <f t="shared" si="3"/>
        <v>63.157894736842103</v>
      </c>
      <c r="F56" s="47" t="str">
        <f>IF(E56&gt;=80,"5",IF(E56&gt;=75,"4", IF(E56&gt;=70,"3",IF(E56&gt;=65,"2","1"))))</f>
        <v>1</v>
      </c>
      <c r="G56" s="84">
        <f t="shared" si="2"/>
        <v>0.2</v>
      </c>
      <c r="H56" s="86"/>
    </row>
    <row r="57" spans="1:8" s="66" customFormat="1" ht="65.25">
      <c r="A57" s="87" t="s">
        <v>59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87">
      <c r="A58" s="87" t="s">
        <v>60</v>
      </c>
      <c r="B58" s="91">
        <v>1</v>
      </c>
      <c r="C58" s="45">
        <v>100</v>
      </c>
      <c r="D58" s="49">
        <v>100</v>
      </c>
      <c r="E58" s="84">
        <f>(D58*100)/C58</f>
        <v>100</v>
      </c>
      <c r="F58" s="47" t="str">
        <f>IF(E58&gt;=80,"5",IF(E58&gt;=70,"4", IF(E58&gt;=60,"3",IF(E58&gt;=50,"2","1"))))</f>
        <v>5</v>
      </c>
      <c r="G58" s="84">
        <f t="shared" si="2"/>
        <v>1</v>
      </c>
      <c r="H58" s="86"/>
    </row>
    <row r="59" spans="1:8" s="66" customFormat="1">
      <c r="A59" s="97" t="s">
        <v>61</v>
      </c>
      <c r="B59" s="91">
        <v>1</v>
      </c>
      <c r="C59" s="98">
        <v>12</v>
      </c>
      <c r="D59" s="49">
        <v>0</v>
      </c>
      <c r="E59" s="84">
        <f>(D59*100)/C59</f>
        <v>0</v>
      </c>
      <c r="F59" s="47" t="str">
        <f>IF(E59&lt;=10,"5",IF(E59&lt;=7,"4", IF(E59&lt;=4,"3",IF(E59&lt;=1,"2","1"))))</f>
        <v>5</v>
      </c>
      <c r="G59" s="84">
        <f t="shared" si="2"/>
        <v>1</v>
      </c>
      <c r="H59" s="86"/>
    </row>
    <row r="60" spans="1:8" s="66" customFormat="1" ht="87">
      <c r="A60" s="87" t="s">
        <v>62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>
      <c r="A61" s="99" t="s">
        <v>63</v>
      </c>
      <c r="B61" s="100">
        <f>SUM(B43:B60)</f>
        <v>18</v>
      </c>
      <c r="C61" s="101"/>
      <c r="D61" s="102"/>
      <c r="E61" s="63"/>
      <c r="F61" s="103"/>
      <c r="G61" s="63">
        <f>SUM(G43:G55)</f>
        <v>11.200000000000001</v>
      </c>
      <c r="H61" s="104">
        <f>G61*100/B61</f>
        <v>62.222222222222221</v>
      </c>
    </row>
    <row r="62" spans="1:8" s="110" customFormat="1" ht="24">
      <c r="A62" s="105" t="s">
        <v>64</v>
      </c>
      <c r="B62" s="106"/>
      <c r="C62" s="107"/>
      <c r="D62" s="108"/>
      <c r="E62" s="108"/>
      <c r="F62" s="108"/>
      <c r="G62" s="109"/>
      <c r="H62" s="108"/>
    </row>
    <row r="63" spans="1:8" s="110" customFormat="1" ht="24">
      <c r="A63" s="115" t="s">
        <v>65</v>
      </c>
      <c r="B63" s="115"/>
      <c r="C63" s="115"/>
      <c r="D63" s="115"/>
      <c r="E63" s="115"/>
      <c r="F63" s="115"/>
      <c r="G63" s="115"/>
      <c r="H63" s="115"/>
    </row>
    <row r="64" spans="1:8" s="110" customFormat="1" ht="24">
      <c r="A64" s="115" t="s">
        <v>66</v>
      </c>
      <c r="B64" s="115"/>
      <c r="C64" s="115"/>
      <c r="D64" s="115"/>
      <c r="E64" s="115"/>
      <c r="F64" s="115"/>
      <c r="G64" s="115"/>
      <c r="H64" s="115"/>
    </row>
    <row r="65" spans="1:8" s="76" customFormat="1">
      <c r="A65" s="111"/>
      <c r="B65" s="3"/>
      <c r="C65" s="112"/>
      <c r="D65" s="4"/>
      <c r="E65" s="113"/>
      <c r="F65" s="113"/>
      <c r="G65" s="114"/>
      <c r="H65" s="113"/>
    </row>
    <row r="66" spans="1:8" s="76" customFormat="1">
      <c r="A66" s="111"/>
      <c r="B66" s="3"/>
      <c r="C66" s="112"/>
      <c r="D66" s="4"/>
      <c r="E66" s="113"/>
      <c r="F66" s="113"/>
      <c r="G66" s="114"/>
      <c r="H66" s="113"/>
    </row>
    <row r="67" spans="1:8" s="76" customFormat="1">
      <c r="A67" s="111"/>
      <c r="B67" s="3"/>
      <c r="C67" s="112"/>
      <c r="D67" s="4"/>
      <c r="E67" s="113"/>
      <c r="F67" s="113"/>
      <c r="G67" s="114"/>
      <c r="H67" s="113"/>
    </row>
    <row r="68" spans="1:8" s="76" customFormat="1">
      <c r="A68" s="111"/>
      <c r="B68" s="3"/>
      <c r="C68" s="112"/>
      <c r="D68" s="4"/>
      <c r="E68" s="113"/>
      <c r="F68" s="113"/>
      <c r="G68" s="114"/>
      <c r="H68" s="113"/>
    </row>
    <row r="69" spans="1:8" s="76" customFormat="1">
      <c r="A69" s="111"/>
      <c r="B69" s="3"/>
      <c r="C69" s="112"/>
      <c r="D69" s="4"/>
      <c r="E69" s="113"/>
      <c r="F69" s="113"/>
      <c r="G69" s="114"/>
      <c r="H69" s="113"/>
    </row>
    <row r="70" spans="1:8" s="76" customFormat="1">
      <c r="A70" s="111"/>
      <c r="B70" s="3"/>
      <c r="C70" s="112"/>
      <c r="D70" s="4"/>
      <c r="E70" s="113"/>
      <c r="F70" s="113"/>
      <c r="G70" s="114"/>
      <c r="H70" s="113"/>
    </row>
    <row r="71" spans="1:8" s="76" customFormat="1">
      <c r="A71" s="111"/>
      <c r="B71" s="3"/>
      <c r="C71" s="112"/>
      <c r="D71" s="4"/>
      <c r="E71" s="113"/>
      <c r="F71" s="113"/>
      <c r="G71" s="114"/>
      <c r="H71" s="113"/>
    </row>
    <row r="72" spans="1:8" s="76" customFormat="1">
      <c r="A72" s="111"/>
      <c r="B72" s="3"/>
      <c r="C72" s="112"/>
      <c r="D72" s="4"/>
      <c r="E72" s="113"/>
      <c r="F72" s="113"/>
      <c r="G72" s="114"/>
      <c r="H72" s="113"/>
    </row>
    <row r="73" spans="1:8" s="76" customFormat="1">
      <c r="A73" s="111"/>
      <c r="B73" s="3"/>
      <c r="C73" s="112"/>
      <c r="D73" s="4"/>
      <c r="E73" s="113"/>
      <c r="F73" s="113"/>
      <c r="G73" s="114"/>
      <c r="H73" s="113"/>
    </row>
    <row r="74" spans="1:8" s="76" customFormat="1">
      <c r="A74" s="111"/>
      <c r="B74" s="3"/>
      <c r="C74" s="112"/>
      <c r="D74" s="4"/>
      <c r="E74" s="113"/>
      <c r="F74" s="113"/>
      <c r="G74" s="114"/>
      <c r="H74" s="113"/>
    </row>
    <row r="75" spans="1:8" s="76" customFormat="1">
      <c r="A75" s="111"/>
      <c r="B75" s="3"/>
      <c r="C75" s="112"/>
      <c r="D75" s="4"/>
      <c r="E75" s="113"/>
      <c r="F75" s="113"/>
      <c r="G75" s="114"/>
      <c r="H75" s="113"/>
    </row>
    <row r="76" spans="1:8" s="76" customFormat="1">
      <c r="A76" s="111"/>
      <c r="B76" s="3"/>
      <c r="C76" s="112"/>
      <c r="D76" s="4"/>
      <c r="E76" s="113"/>
      <c r="F76" s="113"/>
      <c r="G76" s="114"/>
      <c r="H76" s="113"/>
    </row>
    <row r="77" spans="1:8" s="76" customFormat="1">
      <c r="A77" s="111"/>
      <c r="B77" s="3"/>
      <c r="C77" s="112"/>
      <c r="D77" s="4"/>
      <c r="E77" s="113"/>
      <c r="F77" s="113"/>
      <c r="G77" s="114"/>
      <c r="H77" s="113"/>
    </row>
    <row r="78" spans="1:8" s="76" customFormat="1">
      <c r="A78" s="111"/>
      <c r="B78" s="3"/>
      <c r="C78" s="112"/>
      <c r="D78" s="4"/>
      <c r="E78" s="113"/>
      <c r="F78" s="113"/>
      <c r="G78" s="114"/>
      <c r="H78" s="113"/>
    </row>
    <row r="79" spans="1:8" s="76" customFormat="1">
      <c r="A79" s="111"/>
      <c r="B79" s="3"/>
      <c r="C79" s="112"/>
      <c r="D79" s="4"/>
      <c r="E79" s="113"/>
      <c r="F79" s="113"/>
      <c r="G79" s="114"/>
      <c r="H79" s="113"/>
    </row>
    <row r="80" spans="1:8" s="76" customFormat="1">
      <c r="A80" s="111"/>
      <c r="B80" s="3"/>
      <c r="C80" s="112"/>
      <c r="D80" s="4"/>
      <c r="E80" s="113"/>
      <c r="F80" s="113"/>
      <c r="G80" s="114"/>
      <c r="H80" s="113"/>
    </row>
    <row r="81" spans="1:8" s="76" customFormat="1">
      <c r="A81" s="111"/>
      <c r="B81" s="3"/>
      <c r="C81" s="112"/>
      <c r="D81" s="4"/>
      <c r="E81" s="113"/>
      <c r="F81" s="113"/>
      <c r="G81" s="114"/>
      <c r="H81" s="113"/>
    </row>
    <row r="82" spans="1:8" s="76" customFormat="1">
      <c r="A82" s="111"/>
      <c r="B82" s="3"/>
      <c r="C82" s="112"/>
      <c r="D82" s="4"/>
      <c r="E82" s="113"/>
      <c r="F82" s="113"/>
      <c r="G82" s="114"/>
      <c r="H82" s="113"/>
    </row>
    <row r="83" spans="1:8" s="76" customFormat="1">
      <c r="A83" s="111"/>
      <c r="B83" s="3"/>
      <c r="C83" s="112"/>
      <c r="D83" s="4"/>
      <c r="E83" s="113"/>
      <c r="F83" s="113"/>
      <c r="G83" s="114"/>
      <c r="H83" s="113"/>
    </row>
    <row r="84" spans="1:8" s="76" customFormat="1">
      <c r="A84" s="111"/>
      <c r="B84" s="3"/>
      <c r="C84" s="112"/>
      <c r="D84" s="4"/>
      <c r="E84" s="113"/>
      <c r="F84" s="113"/>
      <c r="G84" s="114"/>
      <c r="H84" s="113"/>
    </row>
    <row r="85" spans="1:8" s="76" customFormat="1">
      <c r="A85" s="111"/>
      <c r="B85" s="3"/>
      <c r="C85" s="112"/>
      <c r="D85" s="4"/>
      <c r="E85" s="113"/>
      <c r="F85" s="113"/>
      <c r="G85" s="114"/>
      <c r="H85" s="113"/>
    </row>
    <row r="86" spans="1:8" s="76" customFormat="1">
      <c r="A86" s="111"/>
      <c r="B86" s="3"/>
      <c r="C86" s="112"/>
      <c r="D86" s="4"/>
      <c r="E86" s="113"/>
      <c r="F86" s="113"/>
      <c r="G86" s="114"/>
      <c r="H86" s="113"/>
    </row>
    <row r="87" spans="1:8" s="76" customFormat="1">
      <c r="A87" s="111"/>
      <c r="B87" s="3"/>
      <c r="C87" s="112"/>
      <c r="D87" s="4"/>
      <c r="E87" s="113"/>
      <c r="F87" s="113"/>
      <c r="G87" s="114"/>
      <c r="H87" s="113"/>
    </row>
    <row r="88" spans="1:8" s="76" customFormat="1">
      <c r="A88" s="111"/>
      <c r="B88" s="3"/>
      <c r="C88" s="112"/>
      <c r="D88" s="4"/>
      <c r="E88" s="113"/>
      <c r="F88" s="113"/>
      <c r="G88" s="114"/>
      <c r="H88" s="113"/>
    </row>
    <row r="89" spans="1:8" s="76" customFormat="1">
      <c r="A89" s="111"/>
      <c r="B89" s="3"/>
      <c r="C89" s="112"/>
      <c r="D89" s="4"/>
      <c r="E89" s="113"/>
      <c r="F89" s="113"/>
      <c r="G89" s="114"/>
      <c r="H89" s="113"/>
    </row>
    <row r="90" spans="1:8" s="76" customFormat="1">
      <c r="A90" s="111"/>
      <c r="B90" s="3"/>
      <c r="C90" s="112"/>
      <c r="D90" s="4"/>
      <c r="E90" s="113"/>
      <c r="F90" s="113"/>
      <c r="G90" s="114"/>
      <c r="H90" s="113"/>
    </row>
    <row r="91" spans="1:8" s="76" customFormat="1">
      <c r="A91" s="111"/>
      <c r="B91" s="3"/>
      <c r="C91" s="112"/>
      <c r="D91" s="4"/>
      <c r="E91" s="113"/>
      <c r="F91" s="113"/>
      <c r="G91" s="114"/>
      <c r="H91" s="113"/>
    </row>
    <row r="92" spans="1:8" s="76" customFormat="1">
      <c r="A92" s="111"/>
      <c r="B92" s="3"/>
      <c r="C92" s="112"/>
      <c r="D92" s="4"/>
      <c r="E92" s="113"/>
      <c r="F92" s="113"/>
      <c r="G92" s="114"/>
      <c r="H92" s="113"/>
    </row>
    <row r="93" spans="1:8" s="76" customFormat="1">
      <c r="A93" s="111"/>
      <c r="B93" s="3"/>
      <c r="C93" s="112"/>
      <c r="D93" s="4"/>
      <c r="E93" s="113"/>
      <c r="F93" s="113"/>
      <c r="G93" s="114"/>
      <c r="H93" s="113"/>
    </row>
    <row r="94" spans="1:8" s="76" customFormat="1">
      <c r="A94" s="111"/>
      <c r="B94" s="3"/>
      <c r="C94" s="112"/>
      <c r="D94" s="4"/>
      <c r="E94" s="113"/>
      <c r="F94" s="113"/>
      <c r="G94" s="114"/>
      <c r="H94" s="113"/>
    </row>
    <row r="95" spans="1:8" s="76" customFormat="1">
      <c r="A95" s="111"/>
      <c r="B95" s="3"/>
      <c r="C95" s="112"/>
      <c r="D95" s="4"/>
      <c r="E95" s="113"/>
      <c r="F95" s="113"/>
      <c r="G95" s="114"/>
      <c r="H95" s="113"/>
    </row>
    <row r="96" spans="1:8" s="76" customFormat="1">
      <c r="A96" s="111"/>
      <c r="B96" s="3"/>
      <c r="C96" s="112"/>
      <c r="D96" s="4"/>
      <c r="E96" s="113"/>
      <c r="F96" s="113"/>
      <c r="G96" s="114"/>
      <c r="H96" s="113"/>
    </row>
    <row r="97" spans="1:8" s="76" customFormat="1">
      <c r="A97" s="111"/>
      <c r="B97" s="3"/>
      <c r="C97" s="112"/>
      <c r="D97" s="4"/>
      <c r="E97" s="113"/>
      <c r="F97" s="113"/>
      <c r="G97" s="114"/>
      <c r="H97" s="113"/>
    </row>
    <row r="98" spans="1:8" s="76" customFormat="1">
      <c r="A98" s="111"/>
      <c r="B98" s="3"/>
      <c r="C98" s="112"/>
      <c r="D98" s="4"/>
      <c r="E98" s="113"/>
      <c r="F98" s="113"/>
      <c r="G98" s="114"/>
      <c r="H98" s="113"/>
    </row>
    <row r="99" spans="1:8" s="76" customFormat="1">
      <c r="A99" s="111"/>
      <c r="B99" s="3"/>
      <c r="C99" s="112"/>
      <c r="D99" s="4"/>
      <c r="E99" s="113"/>
      <c r="F99" s="113"/>
      <c r="G99" s="114"/>
      <c r="H99" s="113"/>
    </row>
    <row r="100" spans="1:8" s="76" customFormat="1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porpholl</cp:lastModifiedBy>
  <dcterms:created xsi:type="dcterms:W3CDTF">2021-03-17T05:18:00Z</dcterms:created>
  <dcterms:modified xsi:type="dcterms:W3CDTF">2021-03-31T06:32:59Z</dcterms:modified>
</cp:coreProperties>
</file>